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7"/>
  </bookViews>
  <sheets>
    <sheet name="2-СВОД" sheetId="13" r:id="rId1"/>
    <sheet name="3-уй-жой" sheetId="1" r:id="rId2"/>
    <sheet name="4-иссиклик" sheetId="12" r:id="rId3"/>
    <sheet name="5-сув" sheetId="3" r:id="rId4"/>
    <sheet name="6-электр" sheetId="4" r:id="rId5"/>
    <sheet name="10-газ" sheetId="5" r:id="rId6"/>
    <sheet name="11-газ суюл." sheetId="7" r:id="rId7"/>
    <sheet name="12-ижт." sheetId="6" r:id="rId8"/>
    <sheet name="13-кумир" sheetId="8" r:id="rId9"/>
    <sheet name="14-кумир ижт." sheetId="9" r:id="rId10"/>
  </sheets>
  <externalReferences>
    <externalReference r:id="rId11"/>
  </externalReferences>
  <definedNames>
    <definedName name="_xlnm.Print_Area" localSheetId="5">'10-газ'!$A$1:$J$23</definedName>
    <definedName name="_xlnm.Print_Area" localSheetId="6">'11-газ суюл.'!$A$1:$K$22</definedName>
    <definedName name="_xlnm.Print_Area" localSheetId="8">'13-кумир'!$A$1:$P$28</definedName>
    <definedName name="_xlnm.Print_Area" localSheetId="0">'2-СВОД'!$A$1:$P$22</definedName>
    <definedName name="_xlnm.Print_Area" localSheetId="1">'3-уй-жой'!$A$1:$Q$18</definedName>
    <definedName name="_xlnm.Print_Area" localSheetId="2">'4-иссиклик'!$A$1:$Q$22</definedName>
    <definedName name="_xlnm.Print_Area" localSheetId="4">'6-электр'!$A$1:$L$23</definedName>
  </definedNames>
  <calcPr calcId="125725"/>
</workbook>
</file>

<file path=xl/calcChain.xml><?xml version="1.0" encoding="utf-8"?>
<calcChain xmlns="http://schemas.openxmlformats.org/spreadsheetml/2006/main">
  <c r="E21" i="12"/>
  <c r="D21"/>
  <c r="C21"/>
  <c r="E16"/>
  <c r="D16"/>
  <c r="C16"/>
  <c r="E13"/>
  <c r="D13"/>
  <c r="C13"/>
  <c r="E8"/>
  <c r="D8"/>
  <c r="C8"/>
  <c r="L9" i="8" l="1"/>
  <c r="C7" i="6" l="1"/>
  <c r="C20"/>
  <c r="C19"/>
  <c r="C18"/>
  <c r="C17"/>
  <c r="C16"/>
  <c r="C15"/>
  <c r="C14"/>
  <c r="C13"/>
  <c r="C12"/>
  <c r="C11"/>
  <c r="C10"/>
  <c r="C9"/>
  <c r="C8"/>
  <c r="M8" i="1"/>
  <c r="L8"/>
  <c r="K8"/>
  <c r="J8"/>
  <c r="I8"/>
  <c r="G8"/>
  <c r="F8"/>
  <c r="E8"/>
  <c r="D8"/>
  <c r="C8"/>
  <c r="C9" i="13"/>
  <c r="C8" i="7" l="1"/>
  <c r="N21" i="13" l="1"/>
  <c r="N20"/>
  <c r="N19"/>
  <c r="N18"/>
  <c r="N17"/>
  <c r="N16"/>
  <c r="N15"/>
  <c r="N14"/>
  <c r="N13"/>
  <c r="N12"/>
  <c r="N11"/>
  <c r="N10"/>
  <c r="N9"/>
  <c r="K8" i="7"/>
  <c r="J8"/>
  <c r="I8"/>
  <c r="H8"/>
  <c r="G8"/>
  <c r="F8"/>
  <c r="E8"/>
  <c r="D8"/>
  <c r="I7" i="13" l="1"/>
  <c r="J7"/>
  <c r="K21" i="12"/>
  <c r="C20" i="9" l="1"/>
  <c r="C18"/>
  <c r="C16"/>
  <c r="C14"/>
  <c r="C12"/>
  <c r="C10"/>
  <c r="D21"/>
  <c r="C21" s="1"/>
  <c r="D20"/>
  <c r="D19"/>
  <c r="C19" s="1"/>
  <c r="D18"/>
  <c r="D17"/>
  <c r="C17" s="1"/>
  <c r="D16"/>
  <c r="D15"/>
  <c r="C15" s="1"/>
  <c r="D14"/>
  <c r="D13"/>
  <c r="C13" s="1"/>
  <c r="D12"/>
  <c r="D11"/>
  <c r="C11" s="1"/>
  <c r="D10"/>
  <c r="I20"/>
  <c r="I19"/>
  <c r="I18"/>
  <c r="I17"/>
  <c r="I16"/>
  <c r="I15"/>
  <c r="I14"/>
  <c r="I13"/>
  <c r="I12"/>
  <c r="I11"/>
  <c r="I10"/>
  <c r="L21"/>
  <c r="L20"/>
  <c r="L19"/>
  <c r="L18"/>
  <c r="L17"/>
  <c r="L16"/>
  <c r="L15"/>
  <c r="L14"/>
  <c r="L13"/>
  <c r="L12"/>
  <c r="L11"/>
  <c r="L10"/>
  <c r="O16"/>
  <c r="O15"/>
  <c r="O11"/>
  <c r="O10"/>
  <c r="G9"/>
  <c r="D9" s="1"/>
  <c r="C9" s="1"/>
  <c r="J9"/>
  <c r="L9"/>
  <c r="M9"/>
  <c r="P9"/>
  <c r="R9"/>
  <c r="S9"/>
  <c r="D23" i="8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C9"/>
  <c r="D9"/>
  <c r="M23"/>
  <c r="M22"/>
  <c r="M21"/>
  <c r="M20"/>
  <c r="M19"/>
  <c r="M18"/>
  <c r="M17"/>
  <c r="M16"/>
  <c r="M15"/>
  <c r="M14"/>
  <c r="M13"/>
  <c r="M12"/>
  <c r="M11"/>
  <c r="M9"/>
  <c r="N9"/>
  <c r="G9"/>
  <c r="N7" i="6"/>
  <c r="O7"/>
  <c r="O9" i="9" l="1"/>
  <c r="I9"/>
  <c r="J7" i="5"/>
  <c r="I7"/>
  <c r="H7"/>
  <c r="G7"/>
  <c r="F7"/>
  <c r="E7"/>
  <c r="D7"/>
  <c r="C7" s="1"/>
  <c r="D21" i="3"/>
  <c r="C21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7"/>
  <c r="C7"/>
  <c r="H7"/>
  <c r="G7"/>
  <c r="E7"/>
  <c r="P7" i="13" l="1"/>
  <c r="O7"/>
  <c r="N7"/>
  <c r="M7"/>
  <c r="L7"/>
  <c r="F7"/>
  <c r="E7"/>
  <c r="D7"/>
  <c r="C7"/>
  <c r="F9" i="9"/>
  <c r="L7" i="6"/>
  <c r="N8" i="12" l="1"/>
  <c r="M8"/>
  <c r="K8"/>
  <c r="H8"/>
  <c r="G8"/>
  <c r="F8"/>
  <c r="D9" i="4"/>
  <c r="D10"/>
  <c r="D11"/>
  <c r="D12"/>
  <c r="D13"/>
  <c r="D14"/>
  <c r="D15"/>
  <c r="D16"/>
  <c r="D17"/>
  <c r="D18"/>
  <c r="D19"/>
  <c r="D20"/>
  <c r="D21"/>
  <c r="D22"/>
  <c r="D8"/>
  <c r="C11"/>
  <c r="C12"/>
  <c r="C13"/>
  <c r="C14"/>
  <c r="C15"/>
  <c r="C16"/>
  <c r="C17"/>
  <c r="C18"/>
  <c r="C19"/>
  <c r="C20"/>
  <c r="C21"/>
  <c r="C22"/>
  <c r="C10"/>
  <c r="C9"/>
  <c r="C8"/>
</calcChain>
</file>

<file path=xl/sharedStrings.xml><?xml version="1.0" encoding="utf-8"?>
<sst xmlns="http://schemas.openxmlformats.org/spreadsheetml/2006/main" count="386" uniqueCount="144">
  <si>
    <t>Т/р</t>
  </si>
  <si>
    <t>Вилоят бўйича</t>
  </si>
  <si>
    <t>Мукаммал таъмирлаш, жумладан:</t>
  </si>
  <si>
    <t>Жорий таъмирлаш, жумладан:</t>
  </si>
  <si>
    <t>Мукаммал таъмирлаш</t>
  </si>
  <si>
    <t>Жорий таъмирлаш</t>
  </si>
  <si>
    <t>шундан:</t>
  </si>
  <si>
    <t>2021 йилда</t>
  </si>
  <si>
    <t>октябрь</t>
  </si>
  <si>
    <t>ноябрь</t>
  </si>
  <si>
    <t>декабрь</t>
  </si>
  <si>
    <t>январь</t>
  </si>
  <si>
    <t>февраль</t>
  </si>
  <si>
    <t>март</t>
  </si>
  <si>
    <t>Маданият вазирлиги</t>
  </si>
  <si>
    <t>Мактабгача таълим вазирлиги</t>
  </si>
  <si>
    <t>Халқ таълими вазирлиги</t>
  </si>
  <si>
    <t>Соғлиқни сақлаш вазирлиги</t>
  </si>
  <si>
    <t>Олий ва ўрта махсус таълим вазирлиги</t>
  </si>
  <si>
    <t xml:space="preserve">Аҳоли </t>
  </si>
  <si>
    <t>Шундан</t>
  </si>
  <si>
    <t>Жами</t>
  </si>
  <si>
    <t>кўмир</t>
  </si>
  <si>
    <t>шундан</t>
  </si>
  <si>
    <t>кўмир брикет</t>
  </si>
  <si>
    <t>Ижтимоий соҳа объектлари</t>
  </si>
  <si>
    <t>Ғишт корхоналари ва иссиқхоналар</t>
  </si>
  <si>
    <t>Кўмир маҳсулотини 
етказиб берувчи корхоналар</t>
  </si>
  <si>
    <t>Туризм ва спорт вазирлиги</t>
  </si>
  <si>
    <t>Шундан, йўналишлар кесимида</t>
  </si>
  <si>
    <t>Шундан, вазирликлар кесимида</t>
  </si>
  <si>
    <t>Иш турлари бўйича</t>
  </si>
  <si>
    <t>Марказлашган</t>
  </si>
  <si>
    <t>ЖАМИ</t>
  </si>
  <si>
    <t>Маҳаллий (локал)</t>
  </si>
  <si>
    <t>Юқори кучланишли</t>
  </si>
  <si>
    <t>Паст кучланишли</t>
  </si>
  <si>
    <t>Ичимлик сув таъминоти</t>
  </si>
  <si>
    <t>Иссиқлик 
таъминоти</t>
  </si>
  <si>
    <t>Электр 
таъминоти</t>
  </si>
  <si>
    <t>Газ 
таъминоти</t>
  </si>
  <si>
    <t>Изоҳ: Агарда қайсидир вилоятда маълум бир кўрсаткич бўлмаса, шу устун олиб ташланмасин (умумлаштирилганда таъсир кўрсатади).</t>
  </si>
  <si>
    <t>х</t>
  </si>
  <si>
    <t>Жами миқдори</t>
  </si>
  <si>
    <t>МФЙ сони</t>
  </si>
  <si>
    <t>Шаҳар ва туман 
номи</t>
  </si>
  <si>
    <t>2022 йилда</t>
  </si>
  <si>
    <t xml:space="preserve">Вилоят бўйича </t>
  </si>
  <si>
    <t>шу жумладан:</t>
  </si>
  <si>
    <t>Арнасой</t>
  </si>
  <si>
    <t>Ғаллаорол</t>
  </si>
  <si>
    <t>Дўстлик</t>
  </si>
  <si>
    <t>Зомин</t>
  </si>
  <si>
    <t xml:space="preserve">Зарбдор </t>
  </si>
  <si>
    <t>Зафаробод</t>
  </si>
  <si>
    <t xml:space="preserve">Мирзачўл </t>
  </si>
  <si>
    <t>Пахтакор</t>
  </si>
  <si>
    <t>Жиззах шаҳар</t>
  </si>
  <si>
    <t>Бахмал</t>
  </si>
  <si>
    <t>Ш.Рашидов</t>
  </si>
  <si>
    <t>Зарбдор</t>
  </si>
  <si>
    <t>Мирзачўл</t>
  </si>
  <si>
    <t>Фориш</t>
  </si>
  <si>
    <t>Янгиобод</t>
  </si>
  <si>
    <t xml:space="preserve">шу жумладан </t>
  </si>
  <si>
    <t>Дўстлик тумани</t>
  </si>
  <si>
    <t>Пахтакор тумани</t>
  </si>
  <si>
    <t>Фориш тумани</t>
  </si>
  <si>
    <t>Янгиобод тумани</t>
  </si>
  <si>
    <t>Арнасой тумани</t>
  </si>
  <si>
    <t>Бахмал тумани</t>
  </si>
  <si>
    <t>Даштобод тумани</t>
  </si>
  <si>
    <t>Ш.Рашидов тумани</t>
  </si>
  <si>
    <t>Зарбдор тумани</t>
  </si>
  <si>
    <t>Зафаробод тумани</t>
  </si>
  <si>
    <t>Зомин тумани</t>
  </si>
  <si>
    <t>Мирзачул тумани</t>
  </si>
  <si>
    <t>Жиззах вилоятида ижтимоий соҳа объектларига (вазирликлар кесимида) куз-қиш мавсуми учун кўмир маҳсулотлари заҳирасини яратиш
ПАРАМЕТРЛАРИ</t>
  </si>
  <si>
    <t>Жиззах вилоятида куз-қиш мавсуми учун кўмир маҳсулотлари заҳирасини яратиш
ПАРАМЕТРЛАРИ</t>
  </si>
  <si>
    <t>Жиззах вилоятида ижтимоий соҳа объектларини мукаммал ва жорий таъмирлаш 
ПАРАМЕТРЛАРИ</t>
  </si>
  <si>
    <t>Жиззах вилоятида куз-қиш мавсумида аҳолига суюлтирилган газ етказиб бериш 
ПАРАМЕТРЛАРИ</t>
  </si>
  <si>
    <t>Ғаллаорол тумани</t>
  </si>
  <si>
    <t>Жиззах вилоятида газ таъминоти объектлари ва қурилмаларини куз-қиш мавсумига тайёрлаш
ПАРАМЕТРЛАРИ</t>
  </si>
  <si>
    <t>Жиззах вилоятида электр тармоқлари ва қурилмаларини куз-қиш даврида барқарор ишлашга тайёрлаш
ПАРАМЕТРЛАРИ</t>
  </si>
  <si>
    <t>Жиззах вилоятида ичимлик сув таъминоти объектлари ва ускуналарини куз-қиш мавсумига тайёрлаш
ПАРАМЕТРЛАРИ</t>
  </si>
  <si>
    <r>
      <rPr>
        <b/>
        <sz val="14"/>
        <rFont val="Calibri"/>
        <family val="2"/>
        <charset val="204"/>
        <scheme val="minor"/>
      </rPr>
      <t>Жиззах вилоятида</t>
    </r>
    <r>
      <rPr>
        <b/>
        <sz val="14"/>
        <color theme="1"/>
        <rFont val="Calibri"/>
        <family val="2"/>
        <charset val="204"/>
        <scheme val="minor"/>
      </rPr>
      <t xml:space="preserve"> кўп квартирали турар жой фондини мукаммал ва жорий таъмирлаш 
ПАРАМЕТРЛАРИ</t>
    </r>
  </si>
  <si>
    <r>
      <t xml:space="preserve">Жами таъмир-лашга муҳтож кўп квартирали уйлар сони,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</si>
  <si>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Мукаммал таъмирга муҳтож уйлар сони, 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</si>
  <si>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Жорий таъмирга муҳтож уйлар сони, 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</si>
  <si>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Том қисмини таъмир-лаш, 
</t>
    </r>
    <r>
      <rPr>
        <i/>
        <sz val="12"/>
        <color theme="1"/>
        <rFont val="Calibri"/>
        <family val="2"/>
        <charset val="204"/>
        <scheme val="minor"/>
      </rPr>
      <t>(м2)</t>
    </r>
  </si>
  <si>
    <r>
      <t xml:space="preserve">Кириш йулак-ларини таъмир-лаш, </t>
    </r>
    <r>
      <rPr>
        <i/>
        <sz val="12"/>
        <color theme="1"/>
        <rFont val="Calibri"/>
        <family val="2"/>
        <charset val="204"/>
        <scheme val="minor"/>
      </rPr>
      <t>(йўлак сони)</t>
    </r>
  </si>
  <si>
    <r>
      <t xml:space="preserve">Кодли қулфли темир эшиклар ўрнатиш, </t>
    </r>
    <r>
      <rPr>
        <sz val="12"/>
        <color theme="1"/>
        <rFont val="Calibri"/>
        <family val="2"/>
        <charset val="204"/>
        <scheme val="minor"/>
      </rPr>
      <t>(бирлик)</t>
    </r>
  </si>
  <si>
    <r>
      <t xml:space="preserve">Ички муҳан-дислик тармоқ-ларини таъмир-лаш,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</si>
  <si>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Ирри-гация тармоқ-ларини таъмир-лаш, 
</t>
    </r>
    <r>
      <rPr>
        <i/>
        <sz val="12"/>
        <color theme="1"/>
        <rFont val="Calibri"/>
        <family val="2"/>
        <charset val="204"/>
        <scheme val="minor"/>
      </rPr>
      <t>(п/м)</t>
    </r>
  </si>
  <si>
    <r>
      <t xml:space="preserve">Уй олди йўлаклари қопла-масини таъмир-лаш,
</t>
    </r>
    <r>
      <rPr>
        <i/>
        <sz val="12"/>
        <color theme="1"/>
        <rFont val="Calibri"/>
        <family val="2"/>
        <charset val="204"/>
        <scheme val="minor"/>
      </rPr>
      <t>(м2)</t>
    </r>
  </si>
  <si>
    <r>
      <t xml:space="preserve">Ирри-гация тармоқ-ларини таъмир-лаш, </t>
    </r>
    <r>
      <rPr>
        <i/>
        <sz val="12"/>
        <color theme="1"/>
        <rFont val="Calibri"/>
        <family val="2"/>
        <charset val="204"/>
        <scheme val="minor"/>
      </rPr>
      <t>(п/м)</t>
    </r>
  </si>
  <si>
    <r>
      <rPr>
        <b/>
        <sz val="14"/>
        <rFont val="Calibri"/>
        <family val="2"/>
        <charset val="204"/>
        <scheme val="minor"/>
      </rPr>
      <t>Жиззах вилоятида</t>
    </r>
    <r>
      <rPr>
        <b/>
        <sz val="14"/>
        <color theme="1"/>
        <rFont val="Calibri"/>
        <family val="2"/>
        <charset val="204"/>
        <scheme val="minor"/>
      </rPr>
      <t xml:space="preserve"> иқтисодиёт тармоқлари, ижтимоий соҳа объектлари ва кўп квартирали 
турар жой фондини куз-қиш мавсумида барқарор ишлашга тайёрлаш ишларининг 
ЙИҒМА  ПАРАМЕТРЛАРИ</t>
    </r>
  </si>
  <si>
    <r>
      <t xml:space="preserve">Уй-жой фондини таъмир-лаш,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</si>
  <si>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Ижтимоий соҳа объект-ларини таъмир-лаш,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</si>
  <si>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Кўмир маҳсу-лотлари 
заҳирасини яратиш, 
</t>
    </r>
    <r>
      <rPr>
        <i/>
        <sz val="12"/>
        <color theme="1"/>
        <rFont val="Calibri"/>
        <family val="2"/>
        <charset val="204"/>
        <scheme val="minor"/>
      </rPr>
      <t>(минг тонна)</t>
    </r>
  </si>
  <si>
    <r>
      <t xml:space="preserve">Қозон-хоналар,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</si>
  <si>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Қозон-лар,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</si>
  <si>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Иссиқ-лик тармоқ-лари, 
</t>
    </r>
    <r>
      <rPr>
        <i/>
        <sz val="12"/>
        <color theme="1"/>
        <rFont val="Calibri"/>
        <family val="2"/>
        <charset val="204"/>
        <scheme val="minor"/>
      </rPr>
      <t xml:space="preserve">(км) </t>
    </r>
  </si>
  <si>
    <r>
      <t xml:space="preserve">Ичим-лик сув тармоқ-лари, 
</t>
    </r>
    <r>
      <rPr>
        <i/>
        <sz val="12"/>
        <color theme="1"/>
        <rFont val="Calibri"/>
        <family val="2"/>
        <charset val="204"/>
        <scheme val="minor"/>
      </rPr>
      <t>(км)</t>
    </r>
    <r>
      <rPr>
        <sz val="12"/>
        <color theme="1"/>
        <rFont val="Calibri"/>
        <family val="2"/>
        <charset val="204"/>
        <scheme val="minor"/>
      </rPr>
      <t xml:space="preserve"> </t>
    </r>
  </si>
  <si>
    <r>
      <t xml:space="preserve">Насос ускуна-лари,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</si>
  <si>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Электр узатиш тармоқ-лари, 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</si>
  <si>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Транс-форматор пункт-лари,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</si>
  <si>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Йирик энерго-қурил-малар </t>
    </r>
    <r>
      <rPr>
        <i/>
        <sz val="12"/>
        <color theme="1"/>
        <rFont val="Calibri"/>
        <family val="2"/>
        <charset val="204"/>
        <scheme val="minor"/>
      </rPr>
      <t>(ИЭС ва Узгидро-энерго)
(бирлик)</t>
    </r>
  </si>
  <si>
    <r>
      <t xml:space="preserve">Газ қувур-ларини тиклаш, 
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</si>
  <si>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Газ тақ-симлаш пункт-ларини таъмир-лаш,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</si>
  <si>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Етказиб берила-диган суюлти-рилган газ, </t>
    </r>
    <r>
      <rPr>
        <i/>
        <sz val="12"/>
        <color theme="1"/>
        <rFont val="Calibri"/>
        <family val="2"/>
        <charset val="204"/>
        <scheme val="minor"/>
      </rPr>
      <t>(тонна)</t>
    </r>
  </si>
  <si>
    <r>
      <rPr>
        <b/>
        <sz val="13"/>
        <rFont val="Calibri"/>
        <family val="2"/>
        <charset val="204"/>
        <scheme val="minor"/>
      </rPr>
      <t>Жиззах вилоятида</t>
    </r>
    <r>
      <rPr>
        <b/>
        <sz val="13"/>
        <color rgb="FFC00000"/>
        <rFont val="Calibri"/>
        <family val="2"/>
        <charset val="204"/>
        <scheme val="minor"/>
      </rPr>
      <t xml:space="preserve"> </t>
    </r>
    <r>
      <rPr>
        <b/>
        <sz val="13"/>
        <color theme="1"/>
        <rFont val="Calibri"/>
        <family val="2"/>
        <charset val="204"/>
        <scheme val="minor"/>
      </rPr>
      <t>иссиқлик таъминоти объектлари ва ускуналарини куз-қиш мавсумига тайёрлаш
ПАРАМЕТРЛАРИ</t>
    </r>
  </si>
  <si>
    <r>
      <t xml:space="preserve">Ичимлик сув тармоқлари, </t>
    </r>
    <r>
      <rPr>
        <i/>
        <sz val="12"/>
        <color theme="1"/>
        <rFont val="Times New Roman"/>
        <family val="1"/>
        <charset val="204"/>
      </rPr>
      <t>(км)</t>
    </r>
    <r>
      <rPr>
        <sz val="12"/>
        <color theme="1"/>
        <rFont val="Times New Roman"/>
        <family val="1"/>
        <charset val="204"/>
      </rPr>
      <t xml:space="preserve"> </t>
    </r>
  </si>
  <si>
    <r>
      <t xml:space="preserve">Насос ускуналари, </t>
    </r>
    <r>
      <rPr>
        <i/>
        <sz val="12"/>
        <color theme="1"/>
        <rFont val="Times New Roman"/>
        <family val="1"/>
        <charset val="204"/>
      </rPr>
      <t>(бирлик)</t>
    </r>
  </si>
  <si>
    <r>
      <t xml:space="preserve">Электр узатиш тармоқ-лари, 
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</si>
  <si>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Транс-форматор пунктлари,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</si>
  <si>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Жами газ қувур-ларини тиклаш-таъмирлаш ишлари, 
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</si>
  <si>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Газ тақсимлаш пункт-ларини мукаммал таъмирлаш,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</si>
  <si>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Газ тақсимлаш пункт-ларини тафтиш қилиш,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</si>
  <si>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Газ қувур-ларини босим остида синаш ва тозалаш, 
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</si>
  <si>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Ер ости 
газ қувур-ларининг ҳолатини текшириш, 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</si>
  <si>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Газ 
қувур-ларини бўяш,
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</si>
  <si>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Газ қувур-ларини мукаммал таъмирлаш, 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</si>
  <si>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Газ қувур-ларини реконст-рукция қилиш, 
</t>
    </r>
    <r>
      <rPr>
        <i/>
        <sz val="12"/>
        <color theme="1"/>
        <rFont val="Calibri"/>
        <family val="2"/>
        <charset val="204"/>
        <scheme val="minor"/>
      </rPr>
      <t>(км)</t>
    </r>
  </si>
  <si>
    <r>
      <t xml:space="preserve">МФЙ сони, 
</t>
    </r>
    <r>
      <rPr>
        <i/>
        <sz val="12"/>
        <color theme="1"/>
        <rFont val="Calibri"/>
        <family val="2"/>
        <charset val="204"/>
        <scheme val="minor"/>
      </rPr>
      <t>(минг 
нафар)</t>
    </r>
  </si>
  <si>
    <r>
      <t xml:space="preserve">Истеъ-молчилар сони, 
</t>
    </r>
    <r>
      <rPr>
        <i/>
        <sz val="12"/>
        <color theme="1"/>
        <rFont val="Calibri"/>
        <family val="2"/>
        <charset val="204"/>
        <scheme val="minor"/>
      </rPr>
      <t>(минг 
нафар)</t>
    </r>
  </si>
  <si>
    <r>
      <t xml:space="preserve">Етказиб бериладиган суюлтирилган газ ҳажми, </t>
    </r>
    <r>
      <rPr>
        <i/>
        <sz val="12"/>
        <color theme="1"/>
        <rFont val="Calibri"/>
        <family val="2"/>
        <charset val="204"/>
        <scheme val="minor"/>
      </rPr>
      <t>(тонна)</t>
    </r>
  </si>
  <si>
    <r>
      <t xml:space="preserve">Жами ижтимоий соҳа объект-лари,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</si>
  <si>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Мактаб-лар,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</si>
  <si>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Болалар уйлари ва мактаб-интер-натлар,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</si>
  <si>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Боғча-лар, </t>
    </r>
    <r>
      <rPr>
        <i/>
        <sz val="12"/>
        <color theme="1"/>
        <rFont val="Calibri"/>
        <family val="2"/>
        <charset val="204"/>
        <scheme val="minor"/>
      </rPr>
      <t>(бирлик)</t>
    </r>
    <r>
      <rPr>
        <b/>
        <sz val="12"/>
        <color theme="1"/>
        <rFont val="Calibri"/>
        <family val="2"/>
        <charset val="204"/>
        <scheme val="minor"/>
      </rPr>
      <t xml:space="preserve">                          </t>
    </r>
  </si>
  <si>
    <r>
      <t xml:space="preserve">Шифо-хоналар, поликли-никалар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</si>
  <si>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Саҳоват, Мурувват уйлари ва пансио-натлар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</si>
  <si>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Олий таълим муасса-салари,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</si>
  <si>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Мада-ният объект-лари,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</si>
  <si>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Спорт объект-лари, </t>
    </r>
    <r>
      <rPr>
        <i/>
        <sz val="12"/>
        <color theme="1"/>
        <rFont val="Calibri"/>
        <family val="2"/>
        <charset val="204"/>
        <scheme val="minor"/>
      </rPr>
      <t>(бирлик)</t>
    </r>
  </si>
  <si>
    <r>
      <t xml:space="preserve">Кўмир маҳсулотлари 
учун талаб, 
</t>
    </r>
    <r>
      <rPr>
        <i/>
        <sz val="12"/>
        <color theme="1"/>
        <rFont val="Calibri"/>
        <family val="2"/>
        <charset val="204"/>
        <scheme val="minor"/>
      </rPr>
      <t>(минг тонна)</t>
    </r>
  </si>
  <si>
    <r>
      <t xml:space="preserve">Жами ижтимоий соҳа объектлари учун талаб, 
</t>
    </r>
    <r>
      <rPr>
        <i/>
        <sz val="12"/>
        <color theme="1"/>
        <rFont val="Calibri"/>
        <family val="2"/>
        <charset val="204"/>
        <scheme val="minor"/>
      </rPr>
      <t>(минг тонна)</t>
    </r>
  </si>
  <si>
    <t>Дўстлик кўмир омбори</t>
  </si>
  <si>
    <t>Ғалла-орол кўмир омбори</t>
  </si>
  <si>
    <t>Жиззах кўмир омбори</t>
  </si>
  <si>
    <t>Даштобод кўмир омбори</t>
  </si>
  <si>
    <t>Зарбдор кўмир омбори</t>
  </si>
  <si>
    <t>Фориш кўмир омбори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</si>
</sst>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3"/>
      <color theme="1"/>
      <name val="Calibri"/>
      <family val="2"/>
      <scheme val="minor"/>
    </font>
    <font>
      <i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3"/>
      <name val="Calibri"/>
      <family val="2"/>
      <charset val="204"/>
      <scheme val="minor"/>
    </font>
    <font>
      <b/>
      <sz val="13"/>
      <color rgb="FFC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4" fillId="0" borderId="0" xfId="0" applyFont="1"/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/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3" fontId="15" fillId="2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/>
    </xf>
    <xf numFmtId="3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7" fillId="0" borderId="0" xfId="0" applyFont="1"/>
    <xf numFmtId="0" fontId="9" fillId="0" borderId="11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9" fillId="0" borderId="0" xfId="0" applyFont="1"/>
    <xf numFmtId="0" fontId="12" fillId="0" borderId="0" xfId="0" applyFont="1"/>
    <xf numFmtId="1" fontId="7" fillId="0" borderId="4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2" xfId="0" applyFont="1" applyBorder="1"/>
    <xf numFmtId="0" fontId="9" fillId="0" borderId="8" xfId="0" applyFont="1" applyBorder="1"/>
    <xf numFmtId="0" fontId="9" fillId="0" borderId="12" xfId="0" applyFont="1" applyBorder="1"/>
    <xf numFmtId="3" fontId="9" fillId="0" borderId="1" xfId="0" applyNumberFormat="1" applyFont="1" applyBorder="1" applyAlignment="1">
      <alignment horizontal="left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3" fontId="9" fillId="0" borderId="3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215713</xdr:colOff>
      <xdr:row>0</xdr:row>
      <xdr:rowOff>0</xdr:rowOff>
    </xdr:from>
    <xdr:ext cx="3667125" cy="627528"/>
    <xdr:sp macro="" textlink="">
      <xdr:nvSpPr>
        <xdr:cNvPr id="2" name="TextBox 1"/>
        <xdr:cNvSpPr txBox="1"/>
      </xdr:nvSpPr>
      <xdr:spPr>
        <a:xfrm>
          <a:off x="7530913" y="0"/>
          <a:ext cx="3667125" cy="6275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2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2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r>
            <a:rPr lang="uz-Cyrl-UZ" sz="12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</a:t>
          </a:r>
          <a:r>
            <a:rPr lang="ru-RU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313765</xdr:colOff>
      <xdr:row>0</xdr:row>
      <xdr:rowOff>0</xdr:rowOff>
    </xdr:from>
    <xdr:ext cx="3667125" cy="627528"/>
    <xdr:sp macro="" textlink="">
      <xdr:nvSpPr>
        <xdr:cNvPr id="2" name="TextBox 1"/>
        <xdr:cNvSpPr txBox="1"/>
      </xdr:nvSpPr>
      <xdr:spPr>
        <a:xfrm>
          <a:off x="8841441" y="0"/>
          <a:ext cx="3667125" cy="6275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2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2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3-илова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405849</xdr:colOff>
      <xdr:row>0</xdr:row>
      <xdr:rowOff>0</xdr:rowOff>
    </xdr:from>
    <xdr:ext cx="3298548" cy="619125"/>
    <xdr:sp macro="" textlink="">
      <xdr:nvSpPr>
        <xdr:cNvPr id="2" name="TextBox 1"/>
        <xdr:cNvSpPr txBox="1"/>
      </xdr:nvSpPr>
      <xdr:spPr>
        <a:xfrm>
          <a:off x="7769088" y="0"/>
          <a:ext cx="3298548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b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4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1027044</xdr:colOff>
      <xdr:row>0</xdr:row>
      <xdr:rowOff>0</xdr:rowOff>
    </xdr:from>
    <xdr:ext cx="3298548" cy="619125"/>
    <xdr:sp macro="" textlink="">
      <xdr:nvSpPr>
        <xdr:cNvPr id="2" name="TextBox 1"/>
        <xdr:cNvSpPr txBox="1"/>
      </xdr:nvSpPr>
      <xdr:spPr>
        <a:xfrm>
          <a:off x="6038022" y="0"/>
          <a:ext cx="3298548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b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5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19051</xdr:colOff>
      <xdr:row>0</xdr:row>
      <xdr:rowOff>47625</xdr:rowOff>
    </xdr:from>
    <xdr:ext cx="3333750" cy="619125"/>
    <xdr:sp macro="" textlink="">
      <xdr:nvSpPr>
        <xdr:cNvPr id="2" name="TextBox 1"/>
        <xdr:cNvSpPr txBox="1"/>
      </xdr:nvSpPr>
      <xdr:spPr>
        <a:xfrm>
          <a:off x="7277101" y="47625"/>
          <a:ext cx="3333750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/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6-илова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0</xdr:row>
      <xdr:rowOff>0</xdr:rowOff>
    </xdr:from>
    <xdr:ext cx="3438525" cy="619125"/>
    <xdr:sp macro="" textlink="">
      <xdr:nvSpPr>
        <xdr:cNvPr id="2" name="TextBox 1"/>
        <xdr:cNvSpPr txBox="1"/>
      </xdr:nvSpPr>
      <xdr:spPr>
        <a:xfrm>
          <a:off x="5886450" y="0"/>
          <a:ext cx="3438525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b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10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819150</xdr:colOff>
      <xdr:row>0</xdr:row>
      <xdr:rowOff>0</xdr:rowOff>
    </xdr:from>
    <xdr:ext cx="3438525" cy="619125"/>
    <xdr:sp macro="" textlink="">
      <xdr:nvSpPr>
        <xdr:cNvPr id="2" name="TextBox 1"/>
        <xdr:cNvSpPr txBox="1"/>
      </xdr:nvSpPr>
      <xdr:spPr>
        <a:xfrm>
          <a:off x="7191375" y="0"/>
          <a:ext cx="3438525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b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11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638175</xdr:colOff>
      <xdr:row>0</xdr:row>
      <xdr:rowOff>0</xdr:rowOff>
    </xdr:from>
    <xdr:ext cx="3352800" cy="619125"/>
    <xdr:sp macro="" textlink="">
      <xdr:nvSpPr>
        <xdr:cNvPr id="2" name="TextBox 1"/>
        <xdr:cNvSpPr txBox="1"/>
      </xdr:nvSpPr>
      <xdr:spPr>
        <a:xfrm>
          <a:off x="8477250" y="0"/>
          <a:ext cx="3352800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r>
            <a:rPr lang="uz-Cyrl-UZ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uz-Cyrl-UZ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uz-Cyrl-UZ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466726</xdr:colOff>
      <xdr:row>0</xdr:row>
      <xdr:rowOff>0</xdr:rowOff>
    </xdr:from>
    <xdr:ext cx="3295650" cy="619125"/>
    <xdr:sp macro="" textlink="">
      <xdr:nvSpPr>
        <xdr:cNvPr id="3" name="TextBox 2"/>
        <xdr:cNvSpPr txBox="1"/>
      </xdr:nvSpPr>
      <xdr:spPr>
        <a:xfrm>
          <a:off x="8448676" y="0"/>
          <a:ext cx="3295650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b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13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228600</xdr:colOff>
      <xdr:row>0</xdr:row>
      <xdr:rowOff>57150</xdr:rowOff>
    </xdr:from>
    <xdr:ext cx="3438525" cy="619125"/>
    <xdr:sp macro="" textlink="">
      <xdr:nvSpPr>
        <xdr:cNvPr id="2" name="TextBox 1"/>
        <xdr:cNvSpPr txBox="1"/>
      </xdr:nvSpPr>
      <xdr:spPr>
        <a:xfrm>
          <a:off x="9915525" y="57150"/>
          <a:ext cx="3438525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Вазирлар Маҳкамасининг</a:t>
          </a:r>
          <a:b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2021 йил “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”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даги  </a:t>
          </a:r>
          <a:r>
            <a:rPr lang="uz-Cyrl-UZ" sz="1100" b="0" u="sng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         </a:t>
          </a: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-сон қарорига</a:t>
          </a:r>
          <a:b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uz-Cyrl-UZ" sz="11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14</a:t>
          </a:r>
          <a:r>
            <a:rPr lang="uz-Cyrl-UZ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-илова</a:t>
          </a:r>
          <a:endParaRPr lang="ru-RU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Temp/Rar$DIa0.376/2.%20&#1048;&#1083;&#1086;&#1074;&#1072;&#1083;&#1072;&#1088;%202-16%20(&#1085;&#1072;&#1084;&#1091;&#1085;&#1072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-СВОД"/>
      <sheetName val="3-уй-жой"/>
      <sheetName val="16-молия"/>
    </sheetNames>
    <sheetDataSet>
      <sheetData sheetId="0">
        <row r="8">
          <cell r="C8">
            <v>19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view="pageBreakPreview" topLeftCell="A2" zoomScaleNormal="100" zoomScaleSheetLayoutView="100" workbookViewId="0">
      <selection activeCell="H20" sqref="H20"/>
    </sheetView>
  </sheetViews>
  <sheetFormatPr defaultRowHeight="15"/>
  <cols>
    <col min="1" max="1" width="4.42578125" customWidth="1"/>
    <col min="2" max="2" width="26.28515625" customWidth="1"/>
    <col min="3" max="3" width="11.28515625" customWidth="1"/>
    <col min="4" max="4" width="10" customWidth="1"/>
    <col min="5" max="5" width="9.42578125" customWidth="1"/>
    <col min="6" max="6" width="9.140625" customWidth="1"/>
    <col min="7" max="7" width="9.85546875" customWidth="1"/>
    <col min="8" max="8" width="9.42578125" customWidth="1"/>
    <col min="9" max="9" width="9.140625" customWidth="1"/>
    <col min="10" max="11" width="11.28515625" customWidth="1"/>
    <col min="12" max="12" width="10.28515625" customWidth="1"/>
    <col min="13" max="13" width="11.7109375" customWidth="1"/>
    <col min="14" max="14" width="10.28515625" customWidth="1"/>
    <col min="15" max="15" width="11.85546875" customWidth="1"/>
    <col min="16" max="16" width="12.85546875" customWidth="1"/>
  </cols>
  <sheetData>
    <row r="1" spans="1:16" ht="47.25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ht="57" customHeight="1">
      <c r="A3" s="74" t="s">
        <v>96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</row>
    <row r="4" spans="1:16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ht="36.75" customHeight="1">
      <c r="A5" s="76" t="s">
        <v>0</v>
      </c>
      <c r="B5" s="76" t="s">
        <v>45</v>
      </c>
      <c r="C5" s="76" t="s">
        <v>97</v>
      </c>
      <c r="D5" s="75" t="s">
        <v>38</v>
      </c>
      <c r="E5" s="75"/>
      <c r="F5" s="75"/>
      <c r="G5" s="75" t="s">
        <v>37</v>
      </c>
      <c r="H5" s="75"/>
      <c r="I5" s="77" t="s">
        <v>39</v>
      </c>
      <c r="J5" s="78"/>
      <c r="K5" s="79"/>
      <c r="L5" s="75" t="s">
        <v>40</v>
      </c>
      <c r="M5" s="75"/>
      <c r="N5" s="75"/>
      <c r="O5" s="76" t="s">
        <v>98</v>
      </c>
      <c r="P5" s="76" t="s">
        <v>99</v>
      </c>
    </row>
    <row r="6" spans="1:16" ht="127.5" customHeight="1">
      <c r="A6" s="76"/>
      <c r="B6" s="76"/>
      <c r="C6" s="76"/>
      <c r="D6" s="25" t="s">
        <v>100</v>
      </c>
      <c r="E6" s="25" t="s">
        <v>101</v>
      </c>
      <c r="F6" s="25" t="s">
        <v>102</v>
      </c>
      <c r="G6" s="25" t="s">
        <v>103</v>
      </c>
      <c r="H6" s="25" t="s">
        <v>104</v>
      </c>
      <c r="I6" s="25" t="s">
        <v>105</v>
      </c>
      <c r="J6" s="25" t="s">
        <v>106</v>
      </c>
      <c r="K6" s="25" t="s">
        <v>107</v>
      </c>
      <c r="L6" s="25" t="s">
        <v>108</v>
      </c>
      <c r="M6" s="25" t="s">
        <v>109</v>
      </c>
      <c r="N6" s="25" t="s">
        <v>110</v>
      </c>
      <c r="O6" s="76"/>
      <c r="P6" s="76"/>
    </row>
    <row r="7" spans="1:16" ht="30.75" customHeight="1">
      <c r="A7" s="80" t="s">
        <v>1</v>
      </c>
      <c r="B7" s="81"/>
      <c r="C7" s="25">
        <f>SUM(C9:C21)</f>
        <v>86</v>
      </c>
      <c r="D7" s="31">
        <f t="shared" ref="D7:P7" si="0">SUM(D9:D21)</f>
        <v>3</v>
      </c>
      <c r="E7" s="31">
        <f t="shared" si="0"/>
        <v>8</v>
      </c>
      <c r="F7" s="31">
        <f t="shared" si="0"/>
        <v>5.45</v>
      </c>
      <c r="G7" s="31">
        <v>28.5</v>
      </c>
      <c r="H7" s="31">
        <v>63</v>
      </c>
      <c r="I7" s="31">
        <f>SUM(I9:I21)</f>
        <v>4291.7700000000004</v>
      </c>
      <c r="J7" s="31">
        <f>SUM(J9:J21)</f>
        <v>1053</v>
      </c>
      <c r="K7" s="31" t="s">
        <v>42</v>
      </c>
      <c r="L7" s="57">
        <f t="shared" si="0"/>
        <v>6.7000000000000011</v>
      </c>
      <c r="M7" s="31">
        <f t="shared" si="0"/>
        <v>25</v>
      </c>
      <c r="N7" s="31">
        <f t="shared" si="0"/>
        <v>8055.1000000000013</v>
      </c>
      <c r="O7" s="31">
        <f t="shared" si="0"/>
        <v>68</v>
      </c>
      <c r="P7" s="31">
        <f t="shared" si="0"/>
        <v>29940</v>
      </c>
    </row>
    <row r="8" spans="1:16" ht="30.75" customHeight="1">
      <c r="A8" s="72" t="s">
        <v>48</v>
      </c>
      <c r="B8" s="73"/>
      <c r="C8" s="31"/>
      <c r="D8" s="32"/>
      <c r="E8" s="33"/>
      <c r="F8" s="32"/>
      <c r="G8" s="31"/>
      <c r="H8" s="31"/>
      <c r="I8" s="31"/>
      <c r="J8" s="31"/>
      <c r="K8" s="25"/>
      <c r="L8" s="26"/>
      <c r="M8" s="18"/>
      <c r="N8" s="29"/>
      <c r="O8" s="26"/>
      <c r="P8" s="21"/>
    </row>
    <row r="9" spans="1:16" ht="25.5" customHeight="1">
      <c r="A9" s="18">
        <v>1</v>
      </c>
      <c r="B9" s="26" t="s">
        <v>49</v>
      </c>
      <c r="C9" s="34">
        <f>+'[1]2-СВОД'!$C$8</f>
        <v>19</v>
      </c>
      <c r="D9" s="32"/>
      <c r="E9" s="33"/>
      <c r="F9" s="32"/>
      <c r="G9" s="32">
        <v>1</v>
      </c>
      <c r="H9" s="33">
        <v>2</v>
      </c>
      <c r="I9" s="35">
        <v>385.52000000000004</v>
      </c>
      <c r="J9" s="36">
        <v>48</v>
      </c>
      <c r="K9" s="18" t="s">
        <v>42</v>
      </c>
      <c r="L9" s="18"/>
      <c r="M9" s="29">
        <v>1</v>
      </c>
      <c r="N9" s="32">
        <f>+'11-газ суюл.'!E9</f>
        <v>661.45924858509295</v>
      </c>
      <c r="O9" s="18">
        <v>4</v>
      </c>
      <c r="P9" s="32">
        <v>1497</v>
      </c>
    </row>
    <row r="10" spans="1:16" ht="25.5" customHeight="1">
      <c r="A10" s="18">
        <v>2</v>
      </c>
      <c r="B10" s="26" t="s">
        <v>58</v>
      </c>
      <c r="C10" s="34"/>
      <c r="D10" s="32"/>
      <c r="E10" s="33"/>
      <c r="F10" s="32"/>
      <c r="G10" s="32">
        <v>0.7</v>
      </c>
      <c r="H10" s="33">
        <v>8</v>
      </c>
      <c r="I10" s="35">
        <v>491.2</v>
      </c>
      <c r="J10" s="36">
        <v>113</v>
      </c>
      <c r="K10" s="18" t="s">
        <v>42</v>
      </c>
      <c r="L10" s="18"/>
      <c r="M10" s="29">
        <v>1</v>
      </c>
      <c r="N10" s="32">
        <f>+'11-газ суюл.'!E10</f>
        <v>1078.8245577762464</v>
      </c>
      <c r="O10" s="18">
        <v>6</v>
      </c>
      <c r="P10" s="32">
        <v>6636</v>
      </c>
    </row>
    <row r="11" spans="1:16" ht="25.5" customHeight="1">
      <c r="A11" s="18">
        <v>3</v>
      </c>
      <c r="B11" s="26" t="s">
        <v>50</v>
      </c>
      <c r="C11" s="35">
        <v>5</v>
      </c>
      <c r="D11" s="32"/>
      <c r="E11" s="33"/>
      <c r="F11" s="32"/>
      <c r="G11" s="32">
        <v>1.2</v>
      </c>
      <c r="H11" s="33">
        <v>9</v>
      </c>
      <c r="I11" s="35">
        <v>560</v>
      </c>
      <c r="J11" s="36">
        <v>114</v>
      </c>
      <c r="K11" s="18" t="s">
        <v>42</v>
      </c>
      <c r="L11" s="18"/>
      <c r="M11" s="29">
        <v>3</v>
      </c>
      <c r="N11" s="32">
        <f>+'11-газ суюл.'!E11</f>
        <v>657.25363281331568</v>
      </c>
      <c r="O11" s="18">
        <v>10</v>
      </c>
      <c r="P11" s="32">
        <v>4480</v>
      </c>
    </row>
    <row r="12" spans="1:16" ht="25.5" customHeight="1">
      <c r="A12" s="18">
        <v>4</v>
      </c>
      <c r="B12" s="26" t="s">
        <v>51</v>
      </c>
      <c r="C12" s="34"/>
      <c r="D12" s="32">
        <v>1</v>
      </c>
      <c r="E12" s="33">
        <v>2</v>
      </c>
      <c r="F12" s="32">
        <v>2.6</v>
      </c>
      <c r="G12" s="32">
        <v>1.5</v>
      </c>
      <c r="H12" s="33">
        <v>8</v>
      </c>
      <c r="I12" s="35">
        <v>205.8</v>
      </c>
      <c r="J12" s="35">
        <v>58</v>
      </c>
      <c r="K12" s="18" t="s">
        <v>42</v>
      </c>
      <c r="L12" s="18"/>
      <c r="M12" s="29">
        <v>1</v>
      </c>
      <c r="N12" s="32">
        <f>+'11-газ суюл.'!E12</f>
        <v>262.93509805150052</v>
      </c>
      <c r="O12" s="18">
        <v>5</v>
      </c>
      <c r="P12" s="32">
        <v>1290</v>
      </c>
    </row>
    <row r="13" spans="1:16" ht="25.5" customHeight="1">
      <c r="A13" s="18">
        <v>5</v>
      </c>
      <c r="B13" s="26" t="s">
        <v>59</v>
      </c>
      <c r="C13" s="34"/>
      <c r="D13" s="32"/>
      <c r="E13" s="33"/>
      <c r="F13" s="32"/>
      <c r="G13" s="32">
        <v>6</v>
      </c>
      <c r="H13" s="33">
        <v>10</v>
      </c>
      <c r="I13" s="35">
        <v>406.87</v>
      </c>
      <c r="J13" s="35">
        <v>129</v>
      </c>
      <c r="K13" s="18" t="s">
        <v>42</v>
      </c>
      <c r="L13" s="18">
        <v>2.15</v>
      </c>
      <c r="M13" s="29">
        <v>2</v>
      </c>
      <c r="N13" s="32">
        <f>+'11-газ суюл.'!E13</f>
        <v>613.93579036401229</v>
      </c>
      <c r="O13" s="18">
        <v>10</v>
      </c>
      <c r="P13" s="32">
        <v>1800</v>
      </c>
    </row>
    <row r="14" spans="1:16" ht="25.5" customHeight="1">
      <c r="A14" s="18">
        <v>6</v>
      </c>
      <c r="B14" s="26" t="s">
        <v>52</v>
      </c>
      <c r="C14" s="35">
        <v>13</v>
      </c>
      <c r="D14" s="32"/>
      <c r="E14" s="33"/>
      <c r="F14" s="32"/>
      <c r="G14" s="32">
        <v>2</v>
      </c>
      <c r="H14" s="33">
        <v>3</v>
      </c>
      <c r="I14" s="35">
        <v>496</v>
      </c>
      <c r="J14" s="35">
        <v>94</v>
      </c>
      <c r="K14" s="18" t="s">
        <v>42</v>
      </c>
      <c r="L14" s="18">
        <v>4.1500000000000004</v>
      </c>
      <c r="M14" s="29">
        <v>3</v>
      </c>
      <c r="N14" s="32">
        <f>+'11-газ суюл.'!E14</f>
        <v>469.5149447611887</v>
      </c>
      <c r="O14" s="18">
        <v>4</v>
      </c>
      <c r="P14" s="32">
        <v>4436</v>
      </c>
    </row>
    <row r="15" spans="1:16" ht="25.5" customHeight="1">
      <c r="A15" s="18">
        <v>7</v>
      </c>
      <c r="B15" s="26" t="s">
        <v>60</v>
      </c>
      <c r="C15" s="37">
        <v>8</v>
      </c>
      <c r="D15" s="38">
        <v>1</v>
      </c>
      <c r="E15" s="32">
        <v>3</v>
      </c>
      <c r="F15" s="32">
        <v>1.4</v>
      </c>
      <c r="G15" s="32">
        <v>2</v>
      </c>
      <c r="H15" s="33">
        <v>1</v>
      </c>
      <c r="I15" s="35">
        <v>246.88</v>
      </c>
      <c r="J15" s="35">
        <v>64</v>
      </c>
      <c r="K15" s="18" t="s">
        <v>42</v>
      </c>
      <c r="L15" s="18"/>
      <c r="M15" s="29">
        <v>2</v>
      </c>
      <c r="N15" s="32">
        <f>+'11-газ суюл.'!E15</f>
        <v>717.22571371885635</v>
      </c>
      <c r="O15" s="18">
        <v>7</v>
      </c>
      <c r="P15" s="32">
        <v>1928</v>
      </c>
    </row>
    <row r="16" spans="1:16" ht="25.5" customHeight="1">
      <c r="A16" s="18">
        <v>8</v>
      </c>
      <c r="B16" s="26" t="s">
        <v>54</v>
      </c>
      <c r="C16" s="34">
        <v>7</v>
      </c>
      <c r="D16" s="38"/>
      <c r="E16" s="32"/>
      <c r="F16" s="32"/>
      <c r="G16" s="32">
        <v>0.7</v>
      </c>
      <c r="H16" s="33">
        <v>4</v>
      </c>
      <c r="I16" s="35">
        <v>196.8</v>
      </c>
      <c r="J16" s="35">
        <v>64</v>
      </c>
      <c r="K16" s="18" t="s">
        <v>42</v>
      </c>
      <c r="L16" s="18"/>
      <c r="M16" s="29"/>
      <c r="N16" s="32">
        <f>+'11-газ суюл.'!E16</f>
        <v>419.38400476160643</v>
      </c>
      <c r="O16" s="18">
        <v>4</v>
      </c>
      <c r="P16" s="32">
        <v>850</v>
      </c>
    </row>
    <row r="17" spans="1:16" ht="25.5" customHeight="1">
      <c r="A17" s="18">
        <v>9</v>
      </c>
      <c r="B17" s="26" t="s">
        <v>61</v>
      </c>
      <c r="C17" s="39"/>
      <c r="D17" s="38"/>
      <c r="E17" s="32"/>
      <c r="F17" s="32"/>
      <c r="G17" s="38">
        <v>0.8</v>
      </c>
      <c r="H17" s="38">
        <v>5</v>
      </c>
      <c r="I17" s="35">
        <v>259.41000000000003</v>
      </c>
      <c r="J17" s="35">
        <v>76</v>
      </c>
      <c r="K17" s="18" t="s">
        <v>42</v>
      </c>
      <c r="L17" s="18"/>
      <c r="M17" s="29">
        <v>1</v>
      </c>
      <c r="N17" s="32">
        <f>+'11-газ суюл.'!E17</f>
        <v>1268.9183906605685</v>
      </c>
      <c r="O17" s="29">
        <v>2</v>
      </c>
      <c r="P17" s="32">
        <v>1165</v>
      </c>
    </row>
    <row r="18" spans="1:16" ht="25.5" customHeight="1">
      <c r="A18" s="18">
        <v>10</v>
      </c>
      <c r="B18" s="26" t="s">
        <v>56</v>
      </c>
      <c r="C18" s="39">
        <v>8</v>
      </c>
      <c r="D18" s="38"/>
      <c r="E18" s="32"/>
      <c r="F18" s="32"/>
      <c r="G18" s="38">
        <v>3</v>
      </c>
      <c r="H18" s="38"/>
      <c r="I18" s="35">
        <v>199.7</v>
      </c>
      <c r="J18" s="35">
        <v>53</v>
      </c>
      <c r="K18" s="18"/>
      <c r="L18" s="18"/>
      <c r="M18" s="29">
        <v>3</v>
      </c>
      <c r="N18" s="32">
        <f>+'11-газ суюл.'!E18</f>
        <v>441.50554372115357</v>
      </c>
      <c r="O18" s="29">
        <v>6</v>
      </c>
      <c r="P18" s="32">
        <v>986</v>
      </c>
    </row>
    <row r="19" spans="1:16" ht="25.5" customHeight="1">
      <c r="A19" s="18">
        <v>11</v>
      </c>
      <c r="B19" s="26" t="s">
        <v>62</v>
      </c>
      <c r="C19" s="39"/>
      <c r="D19" s="38"/>
      <c r="E19" s="32"/>
      <c r="F19" s="32"/>
      <c r="G19" s="38">
        <v>0.6</v>
      </c>
      <c r="H19" s="38">
        <v>3</v>
      </c>
      <c r="I19" s="35">
        <v>445.20000000000005</v>
      </c>
      <c r="J19" s="35">
        <v>77</v>
      </c>
      <c r="K19" s="18"/>
      <c r="L19" s="18"/>
      <c r="M19" s="29">
        <v>1</v>
      </c>
      <c r="N19" s="32">
        <f>+'11-газ суюл.'!E19</f>
        <v>587.6927479481235</v>
      </c>
      <c r="O19" s="29">
        <v>3</v>
      </c>
      <c r="P19" s="32">
        <v>3445</v>
      </c>
    </row>
    <row r="20" spans="1:16" ht="25.5" customHeight="1">
      <c r="A20" s="18">
        <v>12</v>
      </c>
      <c r="B20" s="26" t="s">
        <v>63</v>
      </c>
      <c r="C20" s="39"/>
      <c r="D20" s="38"/>
      <c r="E20" s="32"/>
      <c r="F20" s="32"/>
      <c r="G20" s="38"/>
      <c r="H20" s="38"/>
      <c r="I20" s="35">
        <v>186.92000000000002</v>
      </c>
      <c r="J20" s="35">
        <v>83</v>
      </c>
      <c r="K20" s="18"/>
      <c r="L20" s="18"/>
      <c r="M20" s="29">
        <v>4</v>
      </c>
      <c r="N20" s="32">
        <f>+'11-газ суюл.'!E20</f>
        <v>617.80495687404709</v>
      </c>
      <c r="O20" s="29">
        <v>2</v>
      </c>
      <c r="P20" s="32">
        <v>750</v>
      </c>
    </row>
    <row r="21" spans="1:16" ht="25.5" customHeight="1">
      <c r="A21" s="18">
        <v>13</v>
      </c>
      <c r="B21" s="26" t="s">
        <v>57</v>
      </c>
      <c r="C21" s="39">
        <v>26</v>
      </c>
      <c r="D21" s="38">
        <v>1</v>
      </c>
      <c r="E21" s="32">
        <v>3</v>
      </c>
      <c r="F21" s="32">
        <v>1.45</v>
      </c>
      <c r="G21" s="38">
        <v>9</v>
      </c>
      <c r="H21" s="38">
        <v>10</v>
      </c>
      <c r="I21" s="35">
        <v>211.47</v>
      </c>
      <c r="J21" s="35">
        <v>80</v>
      </c>
      <c r="K21" s="18" t="s">
        <v>42</v>
      </c>
      <c r="L21" s="40">
        <v>0.4</v>
      </c>
      <c r="M21" s="40">
        <v>3</v>
      </c>
      <c r="N21" s="32">
        <f>+'11-газ суюл.'!E21</f>
        <v>258.64536996428797</v>
      </c>
      <c r="O21" s="29">
        <v>5</v>
      </c>
      <c r="P21" s="32">
        <v>677</v>
      </c>
    </row>
    <row r="22" spans="1:16" ht="23.25" customHeight="1">
      <c r="A22" s="15"/>
      <c r="B22" s="41" t="s">
        <v>41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42"/>
    </row>
  </sheetData>
  <mergeCells count="12">
    <mergeCell ref="A8:B8"/>
    <mergeCell ref="A3:P3"/>
    <mergeCell ref="D5:F5"/>
    <mergeCell ref="G5:H5"/>
    <mergeCell ref="L5:N5"/>
    <mergeCell ref="A5:A6"/>
    <mergeCell ref="B5:B6"/>
    <mergeCell ref="C5:C6"/>
    <mergeCell ref="O5:O6"/>
    <mergeCell ref="P5:P6"/>
    <mergeCell ref="I5:K5"/>
    <mergeCell ref="A7:B7"/>
  </mergeCells>
  <printOptions horizontalCentered="1"/>
  <pageMargins left="0.23622047244094491" right="0.15748031496062992" top="0.27559055118110237" bottom="0.35433070866141736" header="0.19685039370078741" footer="0.31496062992125984"/>
  <pageSetup paperSize="9" scale="7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9"/>
  <sheetViews>
    <sheetView view="pageBreakPreview" topLeftCell="A16" zoomScale="85" zoomScaleNormal="100" zoomScaleSheetLayoutView="85" workbookViewId="0">
      <selection activeCell="G14" sqref="G14"/>
    </sheetView>
  </sheetViews>
  <sheetFormatPr defaultRowHeight="15"/>
  <cols>
    <col min="1" max="1" width="4.42578125" customWidth="1"/>
    <col min="2" max="2" width="26.28515625" customWidth="1"/>
    <col min="3" max="3" width="13" customWidth="1"/>
    <col min="4" max="4" width="13.28515625" customWidth="1"/>
    <col min="5" max="5" width="12" customWidth="1"/>
    <col min="6" max="6" width="9.85546875" customWidth="1"/>
    <col min="7" max="7" width="12.140625" customWidth="1"/>
    <col min="8" max="8" width="10.7109375" customWidth="1"/>
    <col min="9" max="9" width="9.7109375" customWidth="1"/>
    <col min="10" max="10" width="14" customWidth="1"/>
    <col min="11" max="11" width="11.28515625" customWidth="1"/>
    <col min="12" max="12" width="12" customWidth="1"/>
    <col min="13" max="13" width="10" customWidth="1"/>
    <col min="14" max="14" width="11.140625" customWidth="1"/>
    <col min="15" max="16" width="10" customWidth="1"/>
    <col min="17" max="17" width="13.28515625" customWidth="1"/>
    <col min="18" max="18" width="6.140625" customWidth="1"/>
  </cols>
  <sheetData>
    <row r="1" spans="1:17" ht="47.25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39" customHeight="1">
      <c r="A3" s="74" t="s">
        <v>85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</row>
    <row r="4" spans="1:17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ht="18.75" customHeight="1">
      <c r="A5" s="76" t="s">
        <v>0</v>
      </c>
      <c r="B5" s="76" t="s">
        <v>45</v>
      </c>
      <c r="C5" s="76" t="s">
        <v>86</v>
      </c>
      <c r="D5" s="76" t="s">
        <v>4</v>
      </c>
      <c r="E5" s="76"/>
      <c r="F5" s="76"/>
      <c r="G5" s="76"/>
      <c r="H5" s="76"/>
      <c r="I5" s="76"/>
      <c r="J5" s="76"/>
      <c r="K5" s="76" t="s">
        <v>5</v>
      </c>
      <c r="L5" s="76"/>
      <c r="M5" s="76"/>
      <c r="N5" s="76"/>
      <c r="O5" s="76"/>
      <c r="P5" s="76"/>
      <c r="Q5" s="76"/>
    </row>
    <row r="6" spans="1:17" ht="16.5" customHeight="1">
      <c r="A6" s="76"/>
      <c r="B6" s="76"/>
      <c r="C6" s="76"/>
      <c r="D6" s="76" t="s">
        <v>87</v>
      </c>
      <c r="E6" s="76" t="s">
        <v>31</v>
      </c>
      <c r="F6" s="76"/>
      <c r="G6" s="76"/>
      <c r="H6" s="76"/>
      <c r="I6" s="76"/>
      <c r="J6" s="21"/>
      <c r="K6" s="76" t="s">
        <v>88</v>
      </c>
      <c r="L6" s="76" t="s">
        <v>31</v>
      </c>
      <c r="M6" s="76"/>
      <c r="N6" s="76"/>
      <c r="O6" s="76"/>
      <c r="P6" s="76"/>
      <c r="Q6" s="21"/>
    </row>
    <row r="7" spans="1:17" ht="135.75" customHeight="1">
      <c r="A7" s="82"/>
      <c r="B7" s="82"/>
      <c r="C7" s="82"/>
      <c r="D7" s="82"/>
      <c r="E7" s="22" t="s">
        <v>89</v>
      </c>
      <c r="F7" s="22" t="s">
        <v>90</v>
      </c>
      <c r="G7" s="22" t="s">
        <v>91</v>
      </c>
      <c r="H7" s="22" t="s">
        <v>92</v>
      </c>
      <c r="I7" s="23" t="s">
        <v>93</v>
      </c>
      <c r="J7" s="23" t="s">
        <v>94</v>
      </c>
      <c r="K7" s="82"/>
      <c r="L7" s="22" t="s">
        <v>89</v>
      </c>
      <c r="M7" s="22" t="s">
        <v>90</v>
      </c>
      <c r="N7" s="22" t="s">
        <v>91</v>
      </c>
      <c r="O7" s="22" t="s">
        <v>92</v>
      </c>
      <c r="P7" s="23" t="s">
        <v>95</v>
      </c>
      <c r="Q7" s="23" t="s">
        <v>94</v>
      </c>
    </row>
    <row r="8" spans="1:17" ht="30.75" customHeight="1">
      <c r="A8" s="17"/>
      <c r="B8" s="24" t="s">
        <v>47</v>
      </c>
      <c r="C8" s="25">
        <f>SUM(C10:C18)</f>
        <v>78</v>
      </c>
      <c r="D8" s="25">
        <f t="shared" ref="D8:M8" si="0">SUM(D10:D18)</f>
        <v>78</v>
      </c>
      <c r="E8" s="25">
        <f t="shared" si="0"/>
        <v>34.1</v>
      </c>
      <c r="F8" s="25">
        <f t="shared" si="0"/>
        <v>193</v>
      </c>
      <c r="G8" s="25">
        <f t="shared" si="0"/>
        <v>181</v>
      </c>
      <c r="H8" s="25"/>
      <c r="I8" s="25">
        <f t="shared" si="0"/>
        <v>300</v>
      </c>
      <c r="J8" s="25">
        <f t="shared" si="0"/>
        <v>62.6</v>
      </c>
      <c r="K8" s="25">
        <f t="shared" si="0"/>
        <v>8</v>
      </c>
      <c r="L8" s="25">
        <f t="shared" si="0"/>
        <v>0.3</v>
      </c>
      <c r="M8" s="25">
        <f t="shared" si="0"/>
        <v>24</v>
      </c>
      <c r="N8" s="25"/>
      <c r="O8" s="25"/>
      <c r="P8" s="25"/>
      <c r="Q8" s="25"/>
    </row>
    <row r="9" spans="1:17" ht="30.75" customHeight="1">
      <c r="A9" s="18"/>
      <c r="B9" s="17" t="s">
        <v>48</v>
      </c>
      <c r="C9" s="26"/>
      <c r="D9" s="3"/>
      <c r="E9" s="26"/>
      <c r="F9" s="3"/>
      <c r="G9" s="3"/>
      <c r="H9" s="3"/>
      <c r="I9" s="26"/>
      <c r="J9" s="3"/>
      <c r="K9" s="3"/>
      <c r="L9" s="3"/>
      <c r="M9" s="3"/>
      <c r="N9" s="27"/>
      <c r="O9" s="27"/>
      <c r="P9" s="27"/>
      <c r="Q9" s="27"/>
    </row>
    <row r="10" spans="1:17" ht="30.75" customHeight="1">
      <c r="A10" s="18">
        <v>1</v>
      </c>
      <c r="B10" s="28" t="s">
        <v>49</v>
      </c>
      <c r="C10" s="18">
        <v>19</v>
      </c>
      <c r="D10" s="25">
        <v>19</v>
      </c>
      <c r="E10" s="19">
        <v>3.2</v>
      </c>
      <c r="F10" s="18">
        <v>40</v>
      </c>
      <c r="G10" s="18">
        <v>28</v>
      </c>
      <c r="H10" s="29"/>
      <c r="I10" s="18"/>
      <c r="J10" s="30">
        <v>2.2999999999999998</v>
      </c>
      <c r="K10" s="29"/>
      <c r="L10" s="29"/>
      <c r="M10" s="29"/>
      <c r="N10" s="27"/>
      <c r="O10" s="27"/>
      <c r="P10" s="27"/>
      <c r="Q10" s="27"/>
    </row>
    <row r="11" spans="1:17" ht="30.75" customHeight="1">
      <c r="A11" s="18">
        <v>2</v>
      </c>
      <c r="B11" s="28" t="s">
        <v>50</v>
      </c>
      <c r="C11" s="18">
        <v>5</v>
      </c>
      <c r="D11" s="18">
        <v>5</v>
      </c>
      <c r="E11" s="19">
        <v>3.2</v>
      </c>
      <c r="F11" s="18">
        <v>11</v>
      </c>
      <c r="G11" s="18">
        <v>11</v>
      </c>
      <c r="H11" s="29"/>
      <c r="I11" s="18"/>
      <c r="J11" s="30">
        <v>4.4000000000000004</v>
      </c>
      <c r="K11" s="29"/>
      <c r="L11" s="29"/>
      <c r="M11" s="29"/>
      <c r="N11" s="27"/>
      <c r="O11" s="27"/>
      <c r="P11" s="27"/>
      <c r="Q11" s="27"/>
    </row>
    <row r="12" spans="1:17" ht="30.75" customHeight="1">
      <c r="A12" s="18">
        <v>3</v>
      </c>
      <c r="B12" s="28" t="s">
        <v>51</v>
      </c>
      <c r="C12" s="18"/>
      <c r="D12" s="18"/>
      <c r="E12" s="19"/>
      <c r="F12" s="18"/>
      <c r="G12" s="18"/>
      <c r="H12" s="29"/>
      <c r="I12" s="18"/>
      <c r="J12" s="18">
        <v>6.3</v>
      </c>
      <c r="K12" s="29"/>
      <c r="L12" s="29"/>
      <c r="M12" s="29"/>
      <c r="N12" s="27"/>
      <c r="O12" s="27"/>
      <c r="P12" s="27"/>
      <c r="Q12" s="27"/>
    </row>
    <row r="13" spans="1:17" ht="30.75" customHeight="1">
      <c r="A13" s="18">
        <v>4</v>
      </c>
      <c r="B13" s="28" t="s">
        <v>52</v>
      </c>
      <c r="C13" s="18">
        <v>13</v>
      </c>
      <c r="D13" s="18">
        <v>13</v>
      </c>
      <c r="E13" s="19">
        <v>5.6</v>
      </c>
      <c r="F13" s="18">
        <v>37</v>
      </c>
      <c r="G13" s="18">
        <v>37</v>
      </c>
      <c r="H13" s="29"/>
      <c r="I13" s="18"/>
      <c r="J13" s="30">
        <v>1.5</v>
      </c>
      <c r="K13" s="29"/>
      <c r="L13" s="29"/>
      <c r="M13" s="29"/>
      <c r="N13" s="27"/>
      <c r="O13" s="27"/>
      <c r="P13" s="27"/>
      <c r="Q13" s="27"/>
    </row>
    <row r="14" spans="1:17" ht="30.75" customHeight="1">
      <c r="A14" s="18">
        <v>5</v>
      </c>
      <c r="B14" s="28" t="s">
        <v>53</v>
      </c>
      <c r="C14" s="18">
        <v>8</v>
      </c>
      <c r="D14" s="18">
        <v>8</v>
      </c>
      <c r="E14" s="19">
        <v>2.9</v>
      </c>
      <c r="F14" s="18">
        <v>24</v>
      </c>
      <c r="G14" s="18">
        <v>24</v>
      </c>
      <c r="H14" s="29"/>
      <c r="I14" s="18"/>
      <c r="J14" s="30">
        <v>8.6</v>
      </c>
      <c r="K14" s="29"/>
      <c r="L14" s="29"/>
      <c r="M14" s="29"/>
      <c r="N14" s="27"/>
      <c r="O14" s="27"/>
      <c r="P14" s="27"/>
      <c r="Q14" s="27"/>
    </row>
    <row r="15" spans="1:17" ht="30.75" customHeight="1">
      <c r="A15" s="18">
        <v>6</v>
      </c>
      <c r="B15" s="28" t="s">
        <v>54</v>
      </c>
      <c r="C15" s="18">
        <v>7</v>
      </c>
      <c r="D15" s="18">
        <v>7</v>
      </c>
      <c r="E15" s="19">
        <v>2.1</v>
      </c>
      <c r="F15" s="18">
        <v>15</v>
      </c>
      <c r="G15" s="18">
        <v>15</v>
      </c>
      <c r="H15" s="29"/>
      <c r="I15" s="18"/>
      <c r="J15" s="30">
        <v>9.6999999999999993</v>
      </c>
      <c r="K15" s="29"/>
      <c r="L15" s="29"/>
      <c r="M15" s="29"/>
      <c r="N15" s="27"/>
      <c r="O15" s="27"/>
      <c r="P15" s="27"/>
      <c r="Q15" s="27"/>
    </row>
    <row r="16" spans="1:17" ht="30.75" customHeight="1">
      <c r="A16" s="18">
        <v>7</v>
      </c>
      <c r="B16" s="28" t="s">
        <v>55</v>
      </c>
      <c r="C16" s="18"/>
      <c r="D16" s="18"/>
      <c r="E16" s="19"/>
      <c r="F16" s="18"/>
      <c r="G16" s="18"/>
      <c r="H16" s="29"/>
      <c r="I16" s="18"/>
      <c r="J16" s="30">
        <v>6.2</v>
      </c>
      <c r="K16" s="29"/>
      <c r="L16" s="29"/>
      <c r="M16" s="29"/>
      <c r="N16" s="27"/>
      <c r="O16" s="27"/>
      <c r="P16" s="27"/>
      <c r="Q16" s="27"/>
    </row>
    <row r="17" spans="1:17" ht="30.75" customHeight="1">
      <c r="A17" s="18">
        <v>8</v>
      </c>
      <c r="B17" s="28" t="s">
        <v>56</v>
      </c>
      <c r="C17" s="18"/>
      <c r="D17" s="18"/>
      <c r="E17" s="19"/>
      <c r="F17" s="18"/>
      <c r="G17" s="18"/>
      <c r="H17" s="29"/>
      <c r="I17" s="18"/>
      <c r="J17" s="30">
        <v>9.1</v>
      </c>
      <c r="K17" s="29">
        <v>8</v>
      </c>
      <c r="L17" s="29">
        <v>0.3</v>
      </c>
      <c r="M17" s="29">
        <v>24</v>
      </c>
      <c r="N17" s="27"/>
      <c r="O17" s="27"/>
      <c r="P17" s="27"/>
      <c r="Q17" s="27"/>
    </row>
    <row r="18" spans="1:17" ht="23.25" customHeight="1">
      <c r="A18" s="18">
        <v>9</v>
      </c>
      <c r="B18" s="28" t="s">
        <v>57</v>
      </c>
      <c r="C18" s="18">
        <v>26</v>
      </c>
      <c r="D18" s="18">
        <v>26</v>
      </c>
      <c r="E18" s="19">
        <v>17.100000000000001</v>
      </c>
      <c r="F18" s="18">
        <v>66</v>
      </c>
      <c r="G18" s="18">
        <v>66</v>
      </c>
      <c r="H18" s="29"/>
      <c r="I18" s="29">
        <v>300</v>
      </c>
      <c r="J18" s="30">
        <v>14.5</v>
      </c>
      <c r="K18" s="29"/>
      <c r="L18" s="29"/>
      <c r="M18" s="29"/>
      <c r="N18" s="27"/>
      <c r="O18" s="27"/>
      <c r="P18" s="27"/>
      <c r="Q18" s="27"/>
    </row>
    <row r="19" spans="1:17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</sheetData>
  <mergeCells count="10">
    <mergeCell ref="L6:P6"/>
    <mergeCell ref="D5:J5"/>
    <mergeCell ref="K5:Q5"/>
    <mergeCell ref="A3:Q3"/>
    <mergeCell ref="D6:D7"/>
    <mergeCell ref="E6:I6"/>
    <mergeCell ref="K6:K7"/>
    <mergeCell ref="A5:A7"/>
    <mergeCell ref="B5:B7"/>
    <mergeCell ref="C5:C7"/>
  </mergeCells>
  <printOptions horizontalCentered="1"/>
  <pageMargins left="0.23622047244094491" right="0.15748031496062992" top="0.27559055118110237" bottom="0.35433070866141736" header="0.19685039370078741" footer="0.31496062992125984"/>
  <pageSetup paperSize="9" scale="7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3"/>
  <sheetViews>
    <sheetView view="pageBreakPreview" zoomScale="115" zoomScaleNormal="100" zoomScaleSheetLayoutView="115" workbookViewId="0">
      <selection activeCell="C18" sqref="C18"/>
    </sheetView>
  </sheetViews>
  <sheetFormatPr defaultRowHeight="15"/>
  <cols>
    <col min="1" max="1" width="4.42578125" customWidth="1"/>
    <col min="2" max="2" width="24.140625" customWidth="1"/>
    <col min="3" max="3" width="10" customWidth="1"/>
    <col min="4" max="4" width="9.7109375" customWidth="1"/>
    <col min="5" max="5" width="9.28515625" customWidth="1"/>
    <col min="6" max="6" width="9.7109375" customWidth="1"/>
    <col min="7" max="7" width="9.5703125" customWidth="1"/>
    <col min="8" max="8" width="8.85546875" customWidth="1"/>
    <col min="9" max="9" width="9.85546875" customWidth="1"/>
    <col min="10" max="10" width="10.42578125" customWidth="1"/>
    <col min="11" max="11" width="8.85546875" customWidth="1"/>
    <col min="12" max="12" width="10.140625" customWidth="1"/>
    <col min="13" max="13" width="9.5703125" customWidth="1"/>
    <col min="14" max="14" width="9.28515625" customWidth="1"/>
    <col min="15" max="15" width="10.140625" customWidth="1"/>
    <col min="16" max="16" width="9.7109375" customWidth="1"/>
    <col min="17" max="17" width="9.5703125" customWidth="1"/>
  </cols>
  <sheetData>
    <row r="1" spans="1:17" ht="48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34.5" customHeight="1">
      <c r="A3" s="89" t="s">
        <v>111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s="10" customFormat="1" ht="18.75" customHeight="1">
      <c r="A5" s="76" t="s">
        <v>0</v>
      </c>
      <c r="B5" s="76" t="s">
        <v>45</v>
      </c>
      <c r="C5" s="83" t="s">
        <v>33</v>
      </c>
      <c r="D5" s="84"/>
      <c r="E5" s="85"/>
      <c r="F5" s="76" t="s">
        <v>4</v>
      </c>
      <c r="G5" s="76"/>
      <c r="H5" s="76"/>
      <c r="I5" s="76"/>
      <c r="J5" s="76"/>
      <c r="K5" s="76"/>
      <c r="L5" s="76" t="s">
        <v>5</v>
      </c>
      <c r="M5" s="76"/>
      <c r="N5" s="76"/>
      <c r="O5" s="76"/>
      <c r="P5" s="76"/>
      <c r="Q5" s="76"/>
    </row>
    <row r="6" spans="1:17" s="10" customFormat="1" ht="18.75" customHeight="1">
      <c r="A6" s="82"/>
      <c r="B6" s="83"/>
      <c r="C6" s="86"/>
      <c r="D6" s="87"/>
      <c r="E6" s="88"/>
      <c r="F6" s="76" t="s">
        <v>32</v>
      </c>
      <c r="G6" s="76"/>
      <c r="H6" s="76"/>
      <c r="I6" s="76" t="s">
        <v>34</v>
      </c>
      <c r="J6" s="76"/>
      <c r="K6" s="76"/>
      <c r="L6" s="76" t="s">
        <v>32</v>
      </c>
      <c r="M6" s="76"/>
      <c r="N6" s="76"/>
      <c r="O6" s="76" t="s">
        <v>34</v>
      </c>
      <c r="P6" s="76"/>
      <c r="Q6" s="76"/>
    </row>
    <row r="7" spans="1:17" s="10" customFormat="1" ht="81.75" customHeight="1">
      <c r="A7" s="82"/>
      <c r="B7" s="83"/>
      <c r="C7" s="25" t="s">
        <v>100</v>
      </c>
      <c r="D7" s="25" t="s">
        <v>101</v>
      </c>
      <c r="E7" s="25" t="s">
        <v>102</v>
      </c>
      <c r="F7" s="25" t="s">
        <v>100</v>
      </c>
      <c r="G7" s="25" t="s">
        <v>101</v>
      </c>
      <c r="H7" s="25" t="s">
        <v>102</v>
      </c>
      <c r="I7" s="25" t="s">
        <v>100</v>
      </c>
      <c r="J7" s="25" t="s">
        <v>101</v>
      </c>
      <c r="K7" s="25" t="s">
        <v>102</v>
      </c>
      <c r="L7" s="25" t="s">
        <v>100</v>
      </c>
      <c r="M7" s="25" t="s">
        <v>101</v>
      </c>
      <c r="N7" s="25" t="s">
        <v>102</v>
      </c>
      <c r="O7" s="25" t="s">
        <v>100</v>
      </c>
      <c r="P7" s="25" t="s">
        <v>101</v>
      </c>
      <c r="Q7" s="25" t="s">
        <v>102</v>
      </c>
    </row>
    <row r="8" spans="1:17" s="10" customFormat="1" ht="20.25" customHeight="1">
      <c r="A8" s="3"/>
      <c r="B8" s="25" t="s">
        <v>1</v>
      </c>
      <c r="C8" s="22">
        <f>+F8+L8+I8+O8</f>
        <v>3</v>
      </c>
      <c r="D8" s="22">
        <f>+G8+J8+M8</f>
        <v>8</v>
      </c>
      <c r="E8" s="22">
        <f>+H8+K8+N8+Q8</f>
        <v>5.45</v>
      </c>
      <c r="F8" s="22">
        <f t="shared" ref="F8:N8" si="0">SUM(F10:F21)</f>
        <v>3</v>
      </c>
      <c r="G8" s="22">
        <f t="shared" si="0"/>
        <v>7</v>
      </c>
      <c r="H8" s="22">
        <f t="shared" si="0"/>
        <v>4.95</v>
      </c>
      <c r="I8" s="22"/>
      <c r="J8" s="22"/>
      <c r="K8" s="22">
        <f t="shared" si="0"/>
        <v>0.44999999999999996</v>
      </c>
      <c r="L8" s="22"/>
      <c r="M8" s="22">
        <f t="shared" si="0"/>
        <v>1</v>
      </c>
      <c r="N8" s="22">
        <f t="shared" si="0"/>
        <v>0.05</v>
      </c>
      <c r="O8" s="22"/>
      <c r="P8" s="22"/>
      <c r="Q8" s="22"/>
    </row>
    <row r="9" spans="1:17" s="10" customFormat="1" ht="20.25" customHeight="1">
      <c r="A9" s="17"/>
      <c r="B9" s="44" t="s">
        <v>48</v>
      </c>
      <c r="C9" s="21"/>
      <c r="D9" s="18"/>
      <c r="E9" s="18"/>
      <c r="F9" s="18"/>
      <c r="G9" s="25"/>
      <c r="H9" s="25"/>
      <c r="I9" s="25"/>
      <c r="J9" s="25"/>
      <c r="K9" s="25"/>
      <c r="L9" s="25"/>
      <c r="M9" s="25"/>
      <c r="N9" s="18"/>
      <c r="O9" s="18"/>
      <c r="P9" s="29"/>
      <c r="Q9" s="29"/>
    </row>
    <row r="10" spans="1:17" s="10" customFormat="1" ht="20.25" customHeight="1">
      <c r="A10" s="20">
        <v>1</v>
      </c>
      <c r="B10" s="17" t="s">
        <v>49</v>
      </c>
      <c r="C10" s="71"/>
      <c r="D10" s="71"/>
      <c r="E10" s="71"/>
      <c r="F10" s="18"/>
      <c r="G10" s="18"/>
      <c r="H10" s="18"/>
      <c r="I10" s="18"/>
      <c r="J10" s="18"/>
      <c r="K10" s="18"/>
      <c r="L10" s="18"/>
      <c r="M10" s="18"/>
      <c r="N10" s="29"/>
      <c r="O10" s="29"/>
      <c r="P10" s="29"/>
      <c r="Q10" s="29"/>
    </row>
    <row r="11" spans="1:17" s="10" customFormat="1" ht="20.25" customHeight="1">
      <c r="A11" s="20">
        <v>2</v>
      </c>
      <c r="B11" s="17" t="s">
        <v>58</v>
      </c>
      <c r="C11" s="71"/>
      <c r="D11" s="71"/>
      <c r="E11" s="71"/>
      <c r="F11" s="18"/>
      <c r="G11" s="18"/>
      <c r="H11" s="18"/>
      <c r="I11" s="18"/>
      <c r="J11" s="18"/>
      <c r="K11" s="18"/>
      <c r="L11" s="18"/>
      <c r="M11" s="18"/>
      <c r="N11" s="29"/>
      <c r="O11" s="29"/>
      <c r="P11" s="29"/>
      <c r="Q11" s="29"/>
    </row>
    <row r="12" spans="1:17" s="10" customFormat="1" ht="20.25" customHeight="1">
      <c r="A12" s="20">
        <v>3</v>
      </c>
      <c r="B12" s="17" t="s">
        <v>50</v>
      </c>
      <c r="C12" s="71"/>
      <c r="D12" s="71"/>
      <c r="E12" s="71"/>
      <c r="F12" s="18"/>
      <c r="G12" s="18"/>
      <c r="H12" s="18"/>
      <c r="I12" s="18"/>
      <c r="J12" s="18"/>
      <c r="K12" s="18"/>
      <c r="L12" s="18"/>
      <c r="M12" s="18"/>
      <c r="N12" s="29"/>
      <c r="O12" s="29"/>
      <c r="P12" s="29"/>
      <c r="Q12" s="29"/>
    </row>
    <row r="13" spans="1:17" s="10" customFormat="1" ht="20.25" customHeight="1">
      <c r="A13" s="20">
        <v>4</v>
      </c>
      <c r="B13" s="17" t="s">
        <v>51</v>
      </c>
      <c r="C13" s="71">
        <f t="shared" ref="C13:C21" si="1">+F13+L13+I13+O13</f>
        <v>1</v>
      </c>
      <c r="D13" s="71">
        <f t="shared" ref="D13:D21" si="2">+G13+J13+M13</f>
        <v>2</v>
      </c>
      <c r="E13" s="71">
        <f t="shared" ref="E13:E21" si="3">+H13+K13+N13+Q13</f>
        <v>2.65</v>
      </c>
      <c r="F13" s="29">
        <v>1</v>
      </c>
      <c r="G13" s="18">
        <v>2</v>
      </c>
      <c r="H13" s="29">
        <v>2.6</v>
      </c>
      <c r="I13" s="29"/>
      <c r="J13" s="29"/>
      <c r="K13" s="29"/>
      <c r="L13" s="29"/>
      <c r="M13" s="29"/>
      <c r="N13" s="29">
        <v>0.05</v>
      </c>
      <c r="O13" s="29"/>
      <c r="P13" s="29"/>
      <c r="Q13" s="29"/>
    </row>
    <row r="14" spans="1:17" s="10" customFormat="1" ht="20.25" customHeight="1">
      <c r="A14" s="20">
        <v>5</v>
      </c>
      <c r="B14" s="17" t="s">
        <v>59</v>
      </c>
      <c r="C14" s="71"/>
      <c r="D14" s="71"/>
      <c r="E14" s="71"/>
      <c r="F14" s="18"/>
      <c r="G14" s="18"/>
      <c r="H14" s="18"/>
      <c r="I14" s="18"/>
      <c r="J14" s="18"/>
      <c r="K14" s="18"/>
      <c r="L14" s="18"/>
      <c r="M14" s="18"/>
      <c r="N14" s="29"/>
      <c r="O14" s="29"/>
      <c r="P14" s="29"/>
      <c r="Q14" s="29"/>
    </row>
    <row r="15" spans="1:17" s="10" customFormat="1" ht="20.25" customHeight="1">
      <c r="A15" s="20">
        <v>6</v>
      </c>
      <c r="B15" s="17" t="s">
        <v>52</v>
      </c>
      <c r="C15" s="71"/>
      <c r="D15" s="71"/>
      <c r="E15" s="71"/>
      <c r="F15" s="18"/>
      <c r="G15" s="18"/>
      <c r="H15" s="18"/>
      <c r="I15" s="18"/>
      <c r="J15" s="18"/>
      <c r="K15" s="18"/>
      <c r="L15" s="18"/>
      <c r="M15" s="18"/>
      <c r="N15" s="29"/>
      <c r="O15" s="29"/>
      <c r="P15" s="29"/>
      <c r="Q15" s="29"/>
    </row>
    <row r="16" spans="1:17" s="10" customFormat="1" ht="20.25" customHeight="1">
      <c r="A16" s="20">
        <v>7</v>
      </c>
      <c r="B16" s="17" t="s">
        <v>60</v>
      </c>
      <c r="C16" s="71">
        <f t="shared" si="1"/>
        <v>1</v>
      </c>
      <c r="D16" s="71">
        <f t="shared" si="2"/>
        <v>3</v>
      </c>
      <c r="E16" s="71">
        <f t="shared" si="3"/>
        <v>1.4</v>
      </c>
      <c r="F16" s="29">
        <v>1</v>
      </c>
      <c r="G16" s="18">
        <v>3</v>
      </c>
      <c r="H16" s="29">
        <v>1.4</v>
      </c>
      <c r="I16" s="18"/>
      <c r="J16" s="18"/>
      <c r="K16" s="18"/>
      <c r="L16" s="18"/>
      <c r="M16" s="18"/>
      <c r="N16" s="29"/>
      <c r="O16" s="29"/>
      <c r="P16" s="29"/>
      <c r="Q16" s="29"/>
    </row>
    <row r="17" spans="1:17" s="10" customFormat="1" ht="20.25" customHeight="1">
      <c r="A17" s="20">
        <v>8</v>
      </c>
      <c r="B17" s="17" t="s">
        <v>54</v>
      </c>
      <c r="C17" s="71"/>
      <c r="D17" s="71"/>
      <c r="E17" s="71"/>
      <c r="F17" s="18"/>
      <c r="G17" s="18"/>
      <c r="H17" s="18"/>
      <c r="I17" s="18"/>
      <c r="J17" s="18"/>
      <c r="K17" s="18"/>
      <c r="L17" s="18"/>
      <c r="M17" s="18"/>
      <c r="N17" s="29"/>
      <c r="O17" s="29"/>
      <c r="P17" s="29"/>
      <c r="Q17" s="29"/>
    </row>
    <row r="18" spans="1:17" s="10" customFormat="1" ht="20.25" customHeight="1">
      <c r="A18" s="20">
        <v>9</v>
      </c>
      <c r="B18" s="17" t="s">
        <v>61</v>
      </c>
      <c r="C18" s="71"/>
      <c r="D18" s="71"/>
      <c r="E18" s="71"/>
      <c r="F18" s="18"/>
      <c r="G18" s="18"/>
      <c r="H18" s="18"/>
      <c r="I18" s="18"/>
      <c r="J18" s="18"/>
      <c r="K18" s="18"/>
      <c r="L18" s="18"/>
      <c r="M18" s="18"/>
      <c r="N18" s="29"/>
      <c r="O18" s="29"/>
      <c r="P18" s="29"/>
      <c r="Q18" s="29"/>
    </row>
    <row r="19" spans="1:17" s="10" customFormat="1" ht="20.25" customHeight="1">
      <c r="A19" s="20">
        <v>10</v>
      </c>
      <c r="B19" s="17" t="s">
        <v>56</v>
      </c>
      <c r="C19" s="71"/>
      <c r="D19" s="71"/>
      <c r="E19" s="71"/>
      <c r="F19" s="18"/>
      <c r="G19" s="18"/>
      <c r="H19" s="18"/>
      <c r="I19" s="18"/>
      <c r="J19" s="18"/>
      <c r="K19" s="18"/>
      <c r="L19" s="18"/>
      <c r="M19" s="18"/>
      <c r="N19" s="29"/>
      <c r="O19" s="29"/>
      <c r="P19" s="29"/>
      <c r="Q19" s="29"/>
    </row>
    <row r="20" spans="1:17" s="10" customFormat="1" ht="20.25" customHeight="1">
      <c r="A20" s="20">
        <v>11</v>
      </c>
      <c r="B20" s="17" t="s">
        <v>62</v>
      </c>
      <c r="C20" s="71"/>
      <c r="D20" s="71"/>
      <c r="E20" s="71"/>
      <c r="F20" s="18"/>
      <c r="G20" s="18"/>
      <c r="H20" s="18"/>
      <c r="I20" s="18"/>
      <c r="J20" s="18"/>
      <c r="K20" s="18"/>
      <c r="L20" s="18"/>
      <c r="M20" s="18"/>
      <c r="N20" s="29"/>
      <c r="O20" s="29"/>
      <c r="P20" s="29"/>
      <c r="Q20" s="29"/>
    </row>
    <row r="21" spans="1:17" s="10" customFormat="1" ht="20.25" customHeight="1">
      <c r="A21" s="20">
        <v>12</v>
      </c>
      <c r="B21" s="17" t="s">
        <v>57</v>
      </c>
      <c r="C21" s="71">
        <f t="shared" si="1"/>
        <v>1</v>
      </c>
      <c r="D21" s="71">
        <f t="shared" si="2"/>
        <v>3</v>
      </c>
      <c r="E21" s="71">
        <f t="shared" si="3"/>
        <v>1.4</v>
      </c>
      <c r="F21" s="29">
        <v>1</v>
      </c>
      <c r="G21" s="18">
        <v>2</v>
      </c>
      <c r="H21" s="29">
        <v>0.95</v>
      </c>
      <c r="I21" s="29"/>
      <c r="J21" s="29"/>
      <c r="K21" s="29">
        <f>1.4-0.95</f>
        <v>0.44999999999999996</v>
      </c>
      <c r="L21" s="29"/>
      <c r="M21" s="29">
        <v>1</v>
      </c>
      <c r="N21" s="29"/>
      <c r="O21" s="29"/>
      <c r="P21" s="21"/>
      <c r="Q21" s="21"/>
    </row>
    <row r="22" spans="1:17" ht="26.25" customHeight="1">
      <c r="A22" s="45"/>
      <c r="B22" s="46" t="s">
        <v>41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</row>
    <row r="23" spans="1:17" ht="13.5" customHeight="1"/>
  </sheetData>
  <mergeCells count="10">
    <mergeCell ref="L5:Q5"/>
    <mergeCell ref="C5:E6"/>
    <mergeCell ref="A3:Q3"/>
    <mergeCell ref="A5:A7"/>
    <mergeCell ref="B5:B7"/>
    <mergeCell ref="F6:H6"/>
    <mergeCell ref="I6:K6"/>
    <mergeCell ref="F5:K5"/>
    <mergeCell ref="L6:N6"/>
    <mergeCell ref="O6:Q6"/>
  </mergeCells>
  <printOptions horizontalCentered="1"/>
  <pageMargins left="0.23622047244094491" right="0.15748031496062992" top="0.27559055118110237" bottom="0.35433070866141736" header="0.19685039370078741" footer="0.31496062992125984"/>
  <pageSetup paperSize="9" scale="82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1"/>
  <sheetViews>
    <sheetView view="pageBreakPreview" zoomScale="115" zoomScaleNormal="100" zoomScaleSheetLayoutView="115" workbookViewId="0">
      <selection activeCell="B8" sqref="B8"/>
    </sheetView>
  </sheetViews>
  <sheetFormatPr defaultRowHeight="15"/>
  <cols>
    <col min="1" max="1" width="4.42578125" customWidth="1"/>
    <col min="2" max="2" width="38.140625" customWidth="1"/>
    <col min="3" max="8" width="16.28515625" customWidth="1"/>
  </cols>
  <sheetData>
    <row r="1" spans="1:8" ht="48" customHeight="1"/>
    <row r="3" spans="1:8" ht="37.5" customHeight="1">
      <c r="A3" s="91" t="s">
        <v>84</v>
      </c>
      <c r="B3" s="91"/>
      <c r="C3" s="91"/>
      <c r="D3" s="91"/>
      <c r="E3" s="91"/>
      <c r="F3" s="91"/>
      <c r="G3" s="91"/>
      <c r="H3" s="91"/>
    </row>
    <row r="5" spans="1:8" ht="27.75" customHeight="1">
      <c r="A5" s="92" t="s">
        <v>0</v>
      </c>
      <c r="B5" s="92" t="s">
        <v>45</v>
      </c>
      <c r="C5" s="90" t="s">
        <v>33</v>
      </c>
      <c r="D5" s="90"/>
      <c r="E5" s="90" t="s">
        <v>4</v>
      </c>
      <c r="F5" s="90"/>
      <c r="G5" s="90" t="s">
        <v>5</v>
      </c>
      <c r="H5" s="90"/>
    </row>
    <row r="6" spans="1:8" ht="59.25" customHeight="1">
      <c r="A6" s="90"/>
      <c r="B6" s="93"/>
      <c r="C6" s="14" t="s">
        <v>112</v>
      </c>
      <c r="D6" s="14" t="s">
        <v>113</v>
      </c>
      <c r="E6" s="14" t="s">
        <v>112</v>
      </c>
      <c r="F6" s="14" t="s">
        <v>113</v>
      </c>
      <c r="G6" s="14" t="s">
        <v>112</v>
      </c>
      <c r="H6" s="14" t="s">
        <v>113</v>
      </c>
    </row>
    <row r="7" spans="1:8" ht="20.25" customHeight="1">
      <c r="A7" s="13"/>
      <c r="B7" s="14" t="s">
        <v>1</v>
      </c>
      <c r="C7" s="47">
        <f>+E7+G7</f>
        <v>28.5</v>
      </c>
      <c r="D7" s="47">
        <f>+F7+H7</f>
        <v>63</v>
      </c>
      <c r="E7" s="47">
        <f>SUM(E9:E21)</f>
        <v>10</v>
      </c>
      <c r="F7" s="47"/>
      <c r="G7" s="47">
        <f t="shared" ref="G7:H7" si="0">SUM(G9:G21)</f>
        <v>18.5</v>
      </c>
      <c r="H7" s="47">
        <f t="shared" si="0"/>
        <v>63</v>
      </c>
    </row>
    <row r="8" spans="1:8" ht="20.25" customHeight="1">
      <c r="A8" s="16"/>
      <c r="B8" s="11" t="s">
        <v>48</v>
      </c>
      <c r="C8" s="4"/>
      <c r="D8" s="4"/>
      <c r="E8" s="4"/>
      <c r="F8" s="4"/>
      <c r="G8" s="4"/>
      <c r="H8" s="4"/>
    </row>
    <row r="9" spans="1:8" ht="20.25" customHeight="1">
      <c r="A9" s="4">
        <v>1</v>
      </c>
      <c r="B9" s="12" t="s">
        <v>49</v>
      </c>
      <c r="C9" s="47">
        <f t="shared" ref="C9:C21" si="1">+E9+G9</f>
        <v>1</v>
      </c>
      <c r="D9" s="47">
        <f t="shared" ref="D9:D21" si="2">+F9+H9</f>
        <v>2</v>
      </c>
      <c r="E9" s="48">
        <v>0.5</v>
      </c>
      <c r="F9" s="49"/>
      <c r="G9" s="49">
        <v>0.5</v>
      </c>
      <c r="H9" s="49">
        <v>2</v>
      </c>
    </row>
    <row r="10" spans="1:8" ht="20.25" customHeight="1">
      <c r="A10" s="4">
        <v>2</v>
      </c>
      <c r="B10" s="12" t="s">
        <v>58</v>
      </c>
      <c r="C10" s="47">
        <f t="shared" si="1"/>
        <v>0.7</v>
      </c>
      <c r="D10" s="47">
        <f t="shared" si="2"/>
        <v>8</v>
      </c>
      <c r="E10" s="49">
        <v>0.2</v>
      </c>
      <c r="F10" s="49"/>
      <c r="G10" s="49">
        <v>0.5</v>
      </c>
      <c r="H10" s="49">
        <v>8</v>
      </c>
    </row>
    <row r="11" spans="1:8" ht="20.25" customHeight="1">
      <c r="A11" s="4">
        <v>3</v>
      </c>
      <c r="B11" s="12" t="s">
        <v>50</v>
      </c>
      <c r="C11" s="47">
        <f t="shared" si="1"/>
        <v>1.2</v>
      </c>
      <c r="D11" s="47">
        <f t="shared" si="2"/>
        <v>9</v>
      </c>
      <c r="E11" s="49">
        <v>0.2</v>
      </c>
      <c r="F11" s="49"/>
      <c r="G11" s="49">
        <v>1</v>
      </c>
      <c r="H11" s="49">
        <v>9</v>
      </c>
    </row>
    <row r="12" spans="1:8" ht="20.25" customHeight="1">
      <c r="A12" s="4">
        <v>4</v>
      </c>
      <c r="B12" s="12" t="s">
        <v>51</v>
      </c>
      <c r="C12" s="47">
        <f t="shared" si="1"/>
        <v>1.5</v>
      </c>
      <c r="D12" s="47">
        <f t="shared" si="2"/>
        <v>8</v>
      </c>
      <c r="E12" s="49">
        <v>0.5</v>
      </c>
      <c r="F12" s="49"/>
      <c r="G12" s="49">
        <v>1</v>
      </c>
      <c r="H12" s="49">
        <v>8</v>
      </c>
    </row>
    <row r="13" spans="1:8" ht="20.25" customHeight="1">
      <c r="A13" s="4">
        <v>5</v>
      </c>
      <c r="B13" s="12" t="s">
        <v>59</v>
      </c>
      <c r="C13" s="47">
        <f t="shared" si="1"/>
        <v>6</v>
      </c>
      <c r="D13" s="47">
        <f t="shared" si="2"/>
        <v>10</v>
      </c>
      <c r="E13" s="49">
        <v>2</v>
      </c>
      <c r="F13" s="49"/>
      <c r="G13" s="49">
        <v>4</v>
      </c>
      <c r="H13" s="49">
        <v>10</v>
      </c>
    </row>
    <row r="14" spans="1:8" ht="20.25" customHeight="1">
      <c r="A14" s="4">
        <v>6</v>
      </c>
      <c r="B14" s="12" t="s">
        <v>52</v>
      </c>
      <c r="C14" s="47">
        <f t="shared" si="1"/>
        <v>2</v>
      </c>
      <c r="D14" s="47">
        <f t="shared" si="2"/>
        <v>3</v>
      </c>
      <c r="E14" s="49">
        <v>0.5</v>
      </c>
      <c r="F14" s="49"/>
      <c r="G14" s="49">
        <v>1.5</v>
      </c>
      <c r="H14" s="49">
        <v>3</v>
      </c>
    </row>
    <row r="15" spans="1:8" ht="20.25" customHeight="1">
      <c r="A15" s="4">
        <v>7</v>
      </c>
      <c r="B15" s="12" t="s">
        <v>60</v>
      </c>
      <c r="C15" s="47">
        <f t="shared" si="1"/>
        <v>2</v>
      </c>
      <c r="D15" s="47">
        <f t="shared" si="2"/>
        <v>1</v>
      </c>
      <c r="E15" s="49">
        <v>0.5</v>
      </c>
      <c r="F15" s="49"/>
      <c r="G15" s="49">
        <v>1.5</v>
      </c>
      <c r="H15" s="49">
        <v>1</v>
      </c>
    </row>
    <row r="16" spans="1:8" ht="20.25" customHeight="1">
      <c r="A16" s="4">
        <v>8</v>
      </c>
      <c r="B16" s="12" t="s">
        <v>54</v>
      </c>
      <c r="C16" s="47">
        <f t="shared" si="1"/>
        <v>0.7</v>
      </c>
      <c r="D16" s="47">
        <f t="shared" si="2"/>
        <v>4</v>
      </c>
      <c r="E16" s="49">
        <v>0.2</v>
      </c>
      <c r="F16" s="49"/>
      <c r="G16" s="49">
        <v>0.5</v>
      </c>
      <c r="H16" s="49">
        <v>4</v>
      </c>
    </row>
    <row r="17" spans="1:8" ht="20.25" customHeight="1">
      <c r="A17" s="4">
        <v>9</v>
      </c>
      <c r="B17" s="12" t="s">
        <v>61</v>
      </c>
      <c r="C17" s="47">
        <f t="shared" si="1"/>
        <v>0.8</v>
      </c>
      <c r="D17" s="47">
        <f t="shared" si="2"/>
        <v>5</v>
      </c>
      <c r="E17" s="49">
        <v>0.3</v>
      </c>
      <c r="F17" s="49"/>
      <c r="G17" s="49">
        <v>0.5</v>
      </c>
      <c r="H17" s="49">
        <v>5</v>
      </c>
    </row>
    <row r="18" spans="1:8" ht="20.25" customHeight="1">
      <c r="A18" s="4">
        <v>10</v>
      </c>
      <c r="B18" s="12" t="s">
        <v>56</v>
      </c>
      <c r="C18" s="47">
        <f t="shared" si="1"/>
        <v>3</v>
      </c>
      <c r="D18" s="47">
        <f t="shared" si="2"/>
        <v>0</v>
      </c>
      <c r="E18" s="49">
        <v>1</v>
      </c>
      <c r="F18" s="49"/>
      <c r="G18" s="49">
        <v>2</v>
      </c>
      <c r="H18" s="49"/>
    </row>
    <row r="19" spans="1:8" ht="20.25" customHeight="1">
      <c r="A19" s="4">
        <v>11</v>
      </c>
      <c r="B19" s="12" t="s">
        <v>62</v>
      </c>
      <c r="C19" s="47">
        <f t="shared" si="1"/>
        <v>0.6</v>
      </c>
      <c r="D19" s="47">
        <f t="shared" si="2"/>
        <v>3</v>
      </c>
      <c r="E19" s="49">
        <v>0.1</v>
      </c>
      <c r="F19" s="49"/>
      <c r="G19" s="49">
        <v>0.5</v>
      </c>
      <c r="H19" s="49">
        <v>3</v>
      </c>
    </row>
    <row r="20" spans="1:8" ht="20.25" customHeight="1">
      <c r="A20" s="4">
        <v>12</v>
      </c>
      <c r="B20" s="12" t="s">
        <v>63</v>
      </c>
      <c r="C20" s="47"/>
      <c r="D20" s="47"/>
      <c r="E20" s="48"/>
      <c r="F20" s="49"/>
      <c r="G20" s="48"/>
      <c r="H20" s="48"/>
    </row>
    <row r="21" spans="1:8" ht="24" customHeight="1">
      <c r="A21" s="4">
        <v>13</v>
      </c>
      <c r="B21" s="12" t="s">
        <v>57</v>
      </c>
      <c r="C21" s="47">
        <f t="shared" si="1"/>
        <v>9</v>
      </c>
      <c r="D21" s="47">
        <f t="shared" si="2"/>
        <v>10</v>
      </c>
      <c r="E21" s="49">
        <v>4</v>
      </c>
      <c r="F21" s="50"/>
      <c r="G21" s="49">
        <v>5</v>
      </c>
      <c r="H21" s="49">
        <v>10</v>
      </c>
    </row>
  </sheetData>
  <mergeCells count="6">
    <mergeCell ref="E5:F5"/>
    <mergeCell ref="G5:H5"/>
    <mergeCell ref="A3:H3"/>
    <mergeCell ref="C5:D5"/>
    <mergeCell ref="A5:A6"/>
    <mergeCell ref="B5:B6"/>
  </mergeCells>
  <printOptions horizontalCentered="1"/>
  <pageMargins left="0.23622047244094491" right="0.15748031496062992" top="0.27559055118110237" bottom="0.35433070866141736" header="0.19685039370078741" footer="0.31496062992125984"/>
  <pageSetup paperSize="9" scale="97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2"/>
  <sheetViews>
    <sheetView view="pageBreakPreview" zoomScaleNormal="100" zoomScaleSheetLayoutView="100" workbookViewId="0">
      <selection activeCell="L7" sqref="L7"/>
    </sheetView>
  </sheetViews>
  <sheetFormatPr defaultRowHeight="15"/>
  <cols>
    <col min="1" max="1" width="5.42578125" customWidth="1"/>
    <col min="2" max="2" width="28" customWidth="1"/>
    <col min="3" max="3" width="11.5703125" customWidth="1"/>
    <col min="4" max="4" width="12" customWidth="1"/>
    <col min="5" max="5" width="11.140625" customWidth="1"/>
    <col min="6" max="6" width="12.5703125" customWidth="1"/>
    <col min="7" max="7" width="10.7109375" customWidth="1"/>
    <col min="8" max="8" width="12.28515625" customWidth="1"/>
    <col min="9" max="9" width="11.140625" customWidth="1"/>
    <col min="10" max="10" width="13.140625" customWidth="1"/>
    <col min="11" max="11" width="12" customWidth="1"/>
    <col min="12" max="12" width="12.7109375" customWidth="1"/>
  </cols>
  <sheetData>
    <row r="1" spans="1:12" ht="48.75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s="2" customFormat="1" ht="39.75" customHeight="1">
      <c r="A3" s="94" t="s">
        <v>83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1" customHeight="1">
      <c r="A5" s="76" t="s">
        <v>0</v>
      </c>
      <c r="B5" s="76" t="s">
        <v>45</v>
      </c>
      <c r="C5" s="83" t="s">
        <v>33</v>
      </c>
      <c r="D5" s="85"/>
      <c r="E5" s="76" t="s">
        <v>4</v>
      </c>
      <c r="F5" s="76"/>
      <c r="G5" s="76"/>
      <c r="H5" s="76"/>
      <c r="I5" s="76" t="s">
        <v>5</v>
      </c>
      <c r="J5" s="76"/>
      <c r="K5" s="76"/>
      <c r="L5" s="76"/>
    </row>
    <row r="6" spans="1:12" ht="24.75" customHeight="1">
      <c r="A6" s="76"/>
      <c r="B6" s="76"/>
      <c r="C6" s="86"/>
      <c r="D6" s="88"/>
      <c r="E6" s="80" t="s">
        <v>35</v>
      </c>
      <c r="F6" s="81"/>
      <c r="G6" s="80" t="s">
        <v>36</v>
      </c>
      <c r="H6" s="81"/>
      <c r="I6" s="80" t="s">
        <v>35</v>
      </c>
      <c r="J6" s="81"/>
      <c r="K6" s="80" t="s">
        <v>36</v>
      </c>
      <c r="L6" s="81"/>
    </row>
    <row r="7" spans="1:12" ht="86.25" customHeight="1">
      <c r="A7" s="76"/>
      <c r="B7" s="76"/>
      <c r="C7" s="25" t="s">
        <v>114</v>
      </c>
      <c r="D7" s="25" t="s">
        <v>106</v>
      </c>
      <c r="E7" s="22" t="s">
        <v>114</v>
      </c>
      <c r="F7" s="22" t="s">
        <v>115</v>
      </c>
      <c r="G7" s="22" t="s">
        <v>114</v>
      </c>
      <c r="H7" s="22" t="s">
        <v>115</v>
      </c>
      <c r="I7" s="22" t="s">
        <v>114</v>
      </c>
      <c r="J7" s="22" t="s">
        <v>115</v>
      </c>
      <c r="K7" s="22" t="s">
        <v>114</v>
      </c>
      <c r="L7" s="22" t="s">
        <v>115</v>
      </c>
    </row>
    <row r="8" spans="1:12" ht="24" customHeight="1">
      <c r="A8" s="3"/>
      <c r="B8" s="25" t="s">
        <v>1</v>
      </c>
      <c r="C8" s="22">
        <f>+E8+G8+I8+K8</f>
        <v>4291.8999999999996</v>
      </c>
      <c r="D8" s="43">
        <f>+F8+H8+J8+L8</f>
        <v>1156</v>
      </c>
      <c r="E8" s="24">
        <v>262.2</v>
      </c>
      <c r="F8" s="24">
        <v>2</v>
      </c>
      <c r="G8" s="24">
        <v>1068</v>
      </c>
      <c r="H8" s="24">
        <v>394</v>
      </c>
      <c r="I8" s="24">
        <v>986.9</v>
      </c>
      <c r="J8" s="24">
        <v>103</v>
      </c>
      <c r="K8" s="24">
        <v>1974.8</v>
      </c>
      <c r="L8" s="24">
        <v>657</v>
      </c>
    </row>
    <row r="9" spans="1:12" ht="24" customHeight="1">
      <c r="A9" s="29"/>
      <c r="B9" s="51" t="s">
        <v>48</v>
      </c>
      <c r="C9" s="33">
        <f t="shared" ref="C9" si="0">+E9+G9+I9+K9</f>
        <v>0</v>
      </c>
      <c r="D9" s="70">
        <f t="shared" ref="D9:D22" si="1">+F9+H9+J9+L9</f>
        <v>0</v>
      </c>
      <c r="E9" s="33"/>
      <c r="F9" s="33"/>
      <c r="G9" s="33"/>
      <c r="H9" s="33"/>
      <c r="I9" s="33"/>
      <c r="J9" s="33"/>
      <c r="K9" s="33"/>
      <c r="L9" s="33"/>
    </row>
    <row r="10" spans="1:12" ht="20.25" customHeight="1">
      <c r="A10" s="18">
        <v>1</v>
      </c>
      <c r="B10" s="28" t="s">
        <v>49</v>
      </c>
      <c r="C10" s="33">
        <f>+E10+G10+I10+K10</f>
        <v>385.52000000000004</v>
      </c>
      <c r="D10" s="70">
        <f t="shared" si="1"/>
        <v>54</v>
      </c>
      <c r="E10" s="33">
        <v>159.30000000000001</v>
      </c>
      <c r="F10" s="33"/>
      <c r="G10" s="33">
        <v>31.22</v>
      </c>
      <c r="H10" s="33">
        <v>13</v>
      </c>
      <c r="I10" s="33">
        <v>134.30000000000001</v>
      </c>
      <c r="J10" s="33">
        <v>6</v>
      </c>
      <c r="K10" s="33">
        <v>60.7</v>
      </c>
      <c r="L10" s="33">
        <v>35</v>
      </c>
    </row>
    <row r="11" spans="1:12" ht="20.25" customHeight="1">
      <c r="A11" s="18">
        <v>2</v>
      </c>
      <c r="B11" s="28" t="s">
        <v>58</v>
      </c>
      <c r="C11" s="33">
        <f t="shared" ref="C11:C22" si="2">+E11+G11+I11+K11</f>
        <v>491.2</v>
      </c>
      <c r="D11" s="70">
        <f t="shared" si="1"/>
        <v>123</v>
      </c>
      <c r="E11" s="33"/>
      <c r="F11" s="33"/>
      <c r="G11" s="33">
        <v>118.2</v>
      </c>
      <c r="H11" s="33">
        <v>46</v>
      </c>
      <c r="I11" s="33">
        <v>155.80000000000001</v>
      </c>
      <c r="J11" s="33">
        <v>10</v>
      </c>
      <c r="K11" s="33">
        <v>217.2</v>
      </c>
      <c r="L11" s="33">
        <v>67</v>
      </c>
    </row>
    <row r="12" spans="1:12" ht="20.25" customHeight="1">
      <c r="A12" s="18">
        <v>3</v>
      </c>
      <c r="B12" s="28" t="s">
        <v>50</v>
      </c>
      <c r="C12" s="33">
        <f t="shared" si="2"/>
        <v>560</v>
      </c>
      <c r="D12" s="70">
        <f t="shared" si="1"/>
        <v>122</v>
      </c>
      <c r="E12" s="33"/>
      <c r="F12" s="33"/>
      <c r="G12" s="33">
        <v>134.30000000000001</v>
      </c>
      <c r="H12" s="33">
        <v>46</v>
      </c>
      <c r="I12" s="33">
        <v>177.8</v>
      </c>
      <c r="J12" s="33">
        <v>8</v>
      </c>
      <c r="K12" s="33">
        <v>247.9</v>
      </c>
      <c r="L12" s="33">
        <v>68</v>
      </c>
    </row>
    <row r="13" spans="1:12" ht="20.25" customHeight="1">
      <c r="A13" s="18">
        <v>4</v>
      </c>
      <c r="B13" s="28" t="s">
        <v>51</v>
      </c>
      <c r="C13" s="33">
        <f t="shared" si="2"/>
        <v>205.8</v>
      </c>
      <c r="D13" s="70">
        <f t="shared" si="1"/>
        <v>65</v>
      </c>
      <c r="E13" s="33">
        <v>22.9</v>
      </c>
      <c r="F13" s="33"/>
      <c r="G13" s="33">
        <v>44.3</v>
      </c>
      <c r="H13" s="33">
        <v>20</v>
      </c>
      <c r="I13" s="33">
        <v>54.2</v>
      </c>
      <c r="J13" s="33">
        <v>7</v>
      </c>
      <c r="K13" s="33">
        <v>84.4</v>
      </c>
      <c r="L13" s="33">
        <v>38</v>
      </c>
    </row>
    <row r="14" spans="1:12" ht="20.25" customHeight="1">
      <c r="A14" s="18">
        <v>5</v>
      </c>
      <c r="B14" s="28" t="s">
        <v>59</v>
      </c>
      <c r="C14" s="33">
        <f t="shared" si="2"/>
        <v>406.87</v>
      </c>
      <c r="D14" s="70">
        <f t="shared" si="1"/>
        <v>136</v>
      </c>
      <c r="E14" s="33">
        <v>14.67</v>
      </c>
      <c r="F14" s="33"/>
      <c r="G14" s="33">
        <v>123.6</v>
      </c>
      <c r="H14" s="33">
        <v>48</v>
      </c>
      <c r="I14" s="33">
        <v>35.4</v>
      </c>
      <c r="J14" s="33">
        <v>7</v>
      </c>
      <c r="K14" s="33">
        <v>233.2</v>
      </c>
      <c r="L14" s="33">
        <v>81</v>
      </c>
    </row>
    <row r="15" spans="1:12" ht="20.25" customHeight="1">
      <c r="A15" s="18">
        <v>6</v>
      </c>
      <c r="B15" s="28" t="s">
        <v>52</v>
      </c>
      <c r="C15" s="33">
        <f t="shared" si="2"/>
        <v>504.66999999999996</v>
      </c>
      <c r="D15" s="70">
        <f t="shared" si="1"/>
        <v>100</v>
      </c>
      <c r="E15" s="33">
        <v>8.67</v>
      </c>
      <c r="F15" s="33"/>
      <c r="G15" s="33">
        <v>161.9</v>
      </c>
      <c r="H15" s="33">
        <v>43</v>
      </c>
      <c r="I15" s="33">
        <v>58.6</v>
      </c>
      <c r="J15" s="33">
        <v>6</v>
      </c>
      <c r="K15" s="33">
        <v>275.5</v>
      </c>
      <c r="L15" s="33">
        <v>51</v>
      </c>
    </row>
    <row r="16" spans="1:12" ht="20.25" customHeight="1">
      <c r="A16" s="18">
        <v>7</v>
      </c>
      <c r="B16" s="28" t="s">
        <v>60</v>
      </c>
      <c r="C16" s="33">
        <f t="shared" si="2"/>
        <v>246.88</v>
      </c>
      <c r="D16" s="70">
        <f t="shared" si="1"/>
        <v>76</v>
      </c>
      <c r="E16" s="33">
        <v>16.22</v>
      </c>
      <c r="F16" s="33"/>
      <c r="G16" s="33">
        <v>47.16</v>
      </c>
      <c r="H16" s="33">
        <v>27</v>
      </c>
      <c r="I16" s="33">
        <v>72.599999999999994</v>
      </c>
      <c r="J16" s="33">
        <v>12</v>
      </c>
      <c r="K16" s="33">
        <v>110.9</v>
      </c>
      <c r="L16" s="33">
        <v>37</v>
      </c>
    </row>
    <row r="17" spans="1:12" ht="20.25" customHeight="1">
      <c r="A17" s="18">
        <v>8</v>
      </c>
      <c r="B17" s="28" t="s">
        <v>54</v>
      </c>
      <c r="C17" s="33">
        <f t="shared" si="2"/>
        <v>196.8</v>
      </c>
      <c r="D17" s="70">
        <f t="shared" si="1"/>
        <v>71</v>
      </c>
      <c r="E17" s="33"/>
      <c r="F17" s="33"/>
      <c r="G17" s="33">
        <v>46.1</v>
      </c>
      <c r="H17" s="33">
        <v>15</v>
      </c>
      <c r="I17" s="33">
        <v>65.3</v>
      </c>
      <c r="J17" s="33">
        <v>7</v>
      </c>
      <c r="K17" s="33">
        <v>85.4</v>
      </c>
      <c r="L17" s="33">
        <v>49</v>
      </c>
    </row>
    <row r="18" spans="1:12" ht="20.25" customHeight="1">
      <c r="A18" s="18">
        <v>9</v>
      </c>
      <c r="B18" s="28" t="s">
        <v>61</v>
      </c>
      <c r="C18" s="33">
        <f t="shared" si="2"/>
        <v>226.17000000000002</v>
      </c>
      <c r="D18" s="70">
        <f t="shared" si="1"/>
        <v>88</v>
      </c>
      <c r="E18" s="33"/>
      <c r="F18" s="33"/>
      <c r="G18" s="33">
        <v>75.37</v>
      </c>
      <c r="H18" s="33">
        <v>22</v>
      </c>
      <c r="I18" s="33">
        <v>26.5</v>
      </c>
      <c r="J18" s="33">
        <v>12</v>
      </c>
      <c r="K18" s="33">
        <v>124.3</v>
      </c>
      <c r="L18" s="33">
        <v>54</v>
      </c>
    </row>
    <row r="19" spans="1:12" ht="20.25" customHeight="1">
      <c r="A19" s="18">
        <v>10</v>
      </c>
      <c r="B19" s="28" t="s">
        <v>56</v>
      </c>
      <c r="C19" s="33">
        <f t="shared" si="2"/>
        <v>225.74</v>
      </c>
      <c r="D19" s="70">
        <f t="shared" si="1"/>
        <v>63</v>
      </c>
      <c r="E19" s="33">
        <v>33.24</v>
      </c>
      <c r="F19" s="33"/>
      <c r="G19" s="33">
        <v>41.3</v>
      </c>
      <c r="H19" s="33">
        <v>16</v>
      </c>
      <c r="I19" s="33">
        <v>71.400000000000006</v>
      </c>
      <c r="J19" s="33">
        <v>10</v>
      </c>
      <c r="K19" s="33">
        <v>79.8</v>
      </c>
      <c r="L19" s="33">
        <v>37</v>
      </c>
    </row>
    <row r="20" spans="1:12" ht="20.25" customHeight="1">
      <c r="A20" s="18">
        <v>11</v>
      </c>
      <c r="B20" s="28" t="s">
        <v>62</v>
      </c>
      <c r="C20" s="33">
        <f t="shared" si="2"/>
        <v>452.4</v>
      </c>
      <c r="D20" s="70">
        <f t="shared" si="1"/>
        <v>83</v>
      </c>
      <c r="E20" s="33">
        <v>7.2</v>
      </c>
      <c r="F20" s="33">
        <v>1</v>
      </c>
      <c r="G20" s="33">
        <v>136.5</v>
      </c>
      <c r="H20" s="33">
        <v>33</v>
      </c>
      <c r="I20" s="33">
        <v>60.8</v>
      </c>
      <c r="J20" s="33">
        <v>6</v>
      </c>
      <c r="K20" s="33">
        <v>247.9</v>
      </c>
      <c r="L20" s="33">
        <v>43</v>
      </c>
    </row>
    <row r="21" spans="1:12" ht="20.25" customHeight="1">
      <c r="A21" s="18">
        <v>12</v>
      </c>
      <c r="B21" s="28" t="s">
        <v>63</v>
      </c>
      <c r="C21" s="33">
        <f t="shared" si="2"/>
        <v>186.92000000000002</v>
      </c>
      <c r="D21" s="70">
        <f t="shared" si="1"/>
        <v>90</v>
      </c>
      <c r="E21" s="33"/>
      <c r="F21" s="33"/>
      <c r="G21" s="33">
        <v>43.22</v>
      </c>
      <c r="H21" s="33">
        <v>19</v>
      </c>
      <c r="I21" s="33">
        <v>57.4</v>
      </c>
      <c r="J21" s="33">
        <v>7</v>
      </c>
      <c r="K21" s="33">
        <v>86.3</v>
      </c>
      <c r="L21" s="33">
        <v>64</v>
      </c>
    </row>
    <row r="22" spans="1:12" ht="20.25" customHeight="1">
      <c r="A22" s="18">
        <v>13</v>
      </c>
      <c r="B22" s="28" t="s">
        <v>57</v>
      </c>
      <c r="C22" s="33">
        <f t="shared" si="2"/>
        <v>202.8</v>
      </c>
      <c r="D22" s="70">
        <f t="shared" si="1"/>
        <v>85</v>
      </c>
      <c r="E22" s="33"/>
      <c r="F22" s="33">
        <v>1</v>
      </c>
      <c r="G22" s="33">
        <v>64.7</v>
      </c>
      <c r="H22" s="33">
        <v>46</v>
      </c>
      <c r="I22" s="33">
        <v>16.8</v>
      </c>
      <c r="J22" s="33">
        <v>5</v>
      </c>
      <c r="K22" s="33">
        <v>121.3</v>
      </c>
      <c r="L22" s="33">
        <v>33</v>
      </c>
    </row>
  </sheetData>
  <mergeCells count="10">
    <mergeCell ref="I6:J6"/>
    <mergeCell ref="K6:L6"/>
    <mergeCell ref="A3:L3"/>
    <mergeCell ref="A5:A7"/>
    <mergeCell ref="B5:B7"/>
    <mergeCell ref="I5:L5"/>
    <mergeCell ref="E5:H5"/>
    <mergeCell ref="E6:F6"/>
    <mergeCell ref="G6:H6"/>
    <mergeCell ref="C5:D6"/>
  </mergeCells>
  <printOptions horizontalCentered="1"/>
  <pageMargins left="0.23622047244094491" right="0.15748031496062992" top="0.27559055118110237" bottom="0.35433070866141736" header="0.19685039370078741" footer="0.31496062992125984"/>
  <pageSetup paperSize="9" scale="92" orientation="landscape" verticalDpi="0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3"/>
  <sheetViews>
    <sheetView view="pageBreakPreview" topLeftCell="A10" zoomScaleNormal="100" zoomScaleSheetLayoutView="100" workbookViewId="0">
      <selection activeCell="A11" sqref="A11"/>
    </sheetView>
  </sheetViews>
  <sheetFormatPr defaultRowHeight="15.75"/>
  <cols>
    <col min="1" max="1" width="4.42578125" style="6" customWidth="1"/>
    <col min="2" max="2" width="29.28515625" style="6" customWidth="1"/>
    <col min="3" max="3" width="13" style="6" customWidth="1"/>
    <col min="4" max="4" width="13.7109375" style="6" customWidth="1"/>
    <col min="5" max="5" width="13.42578125" style="6" customWidth="1"/>
    <col min="6" max="6" width="13.28515625" style="6" customWidth="1"/>
    <col min="7" max="7" width="13.42578125" style="6" customWidth="1"/>
    <col min="8" max="8" width="12.5703125" style="6" customWidth="1"/>
    <col min="9" max="9" width="13.42578125" style="6" customWidth="1"/>
    <col min="10" max="10" width="12.42578125" style="6" customWidth="1"/>
    <col min="11" max="16384" width="9.140625" style="6"/>
  </cols>
  <sheetData>
    <row r="1" spans="1:10" ht="53.25" customHeight="1"/>
    <row r="3" spans="1:10" ht="44.25" customHeight="1">
      <c r="A3" s="91" t="s">
        <v>82</v>
      </c>
      <c r="B3" s="91"/>
      <c r="C3" s="91"/>
      <c r="D3" s="91"/>
      <c r="E3" s="91"/>
      <c r="F3" s="91"/>
      <c r="G3" s="91"/>
      <c r="H3" s="91"/>
      <c r="I3" s="91"/>
      <c r="J3" s="91"/>
    </row>
    <row r="5" spans="1:10" ht="22.5" customHeight="1">
      <c r="A5" s="82" t="s">
        <v>0</v>
      </c>
      <c r="B5" s="82" t="s">
        <v>45</v>
      </c>
      <c r="C5" s="82" t="s">
        <v>116</v>
      </c>
      <c r="D5" s="96" t="s">
        <v>20</v>
      </c>
      <c r="E5" s="96"/>
      <c r="F5" s="82" t="s">
        <v>117</v>
      </c>
      <c r="G5" s="82" t="s">
        <v>118</v>
      </c>
      <c r="H5" s="82" t="s">
        <v>119</v>
      </c>
      <c r="I5" s="82" t="s">
        <v>120</v>
      </c>
      <c r="J5" s="82" t="s">
        <v>121</v>
      </c>
    </row>
    <row r="6" spans="1:10" ht="105" customHeight="1">
      <c r="A6" s="95"/>
      <c r="B6" s="95"/>
      <c r="C6" s="95"/>
      <c r="D6" s="25" t="s">
        <v>122</v>
      </c>
      <c r="E6" s="25" t="s">
        <v>123</v>
      </c>
      <c r="F6" s="95"/>
      <c r="G6" s="95"/>
      <c r="H6" s="95"/>
      <c r="I6" s="95"/>
      <c r="J6" s="95"/>
    </row>
    <row r="7" spans="1:10" ht="25.5" customHeight="1">
      <c r="A7" s="13"/>
      <c r="B7" s="22" t="s">
        <v>1</v>
      </c>
      <c r="C7" s="22">
        <f>+D7+E7</f>
        <v>6.7</v>
      </c>
      <c r="D7" s="22">
        <f t="shared" ref="D7:J7" si="0">SUM(D9:D21)</f>
        <v>0.3</v>
      </c>
      <c r="E7" s="22">
        <f t="shared" si="0"/>
        <v>6.4</v>
      </c>
      <c r="F7" s="22">
        <f t="shared" si="0"/>
        <v>25</v>
      </c>
      <c r="G7" s="22">
        <f t="shared" si="0"/>
        <v>6149</v>
      </c>
      <c r="H7" s="22">
        <f t="shared" si="0"/>
        <v>114.3</v>
      </c>
      <c r="I7" s="22">
        <f t="shared" si="0"/>
        <v>94.9</v>
      </c>
      <c r="J7" s="22">
        <f t="shared" si="0"/>
        <v>37.5</v>
      </c>
    </row>
    <row r="8" spans="1:10" ht="20.25" customHeight="1">
      <c r="A8" s="33"/>
      <c r="B8" s="56" t="s">
        <v>48</v>
      </c>
      <c r="C8" s="33"/>
      <c r="D8" s="33"/>
      <c r="E8" s="33"/>
      <c r="F8" s="33"/>
      <c r="G8" s="33"/>
      <c r="H8" s="33"/>
      <c r="I8" s="33"/>
      <c r="J8" s="33"/>
    </row>
    <row r="9" spans="1:10" ht="20.25" customHeight="1">
      <c r="A9" s="33">
        <v>1</v>
      </c>
      <c r="B9" s="56" t="s">
        <v>49</v>
      </c>
      <c r="C9" s="57"/>
      <c r="D9" s="52"/>
      <c r="E9" s="58"/>
      <c r="F9" s="32">
        <v>1</v>
      </c>
      <c r="G9" s="32">
        <v>83</v>
      </c>
      <c r="H9" s="58">
        <v>6</v>
      </c>
      <c r="I9" s="58">
        <v>4.5</v>
      </c>
      <c r="J9" s="58">
        <v>1.5</v>
      </c>
    </row>
    <row r="10" spans="1:10" ht="20.25" customHeight="1">
      <c r="A10" s="33">
        <v>2</v>
      </c>
      <c r="B10" s="56" t="s">
        <v>58</v>
      </c>
      <c r="C10" s="57"/>
      <c r="D10" s="52"/>
      <c r="E10" s="58"/>
      <c r="F10" s="32">
        <v>1</v>
      </c>
      <c r="G10" s="32">
        <v>198</v>
      </c>
      <c r="H10" s="58">
        <v>6.1</v>
      </c>
      <c r="I10" s="58">
        <v>6.2</v>
      </c>
      <c r="J10" s="58">
        <v>0.6</v>
      </c>
    </row>
    <row r="11" spans="1:10" ht="20.25" customHeight="1">
      <c r="A11" s="33">
        <v>3</v>
      </c>
      <c r="B11" s="56" t="s">
        <v>50</v>
      </c>
      <c r="C11" s="57"/>
      <c r="D11" s="52"/>
      <c r="E11" s="58"/>
      <c r="F11" s="32">
        <v>3</v>
      </c>
      <c r="G11" s="32">
        <v>704</v>
      </c>
      <c r="H11" s="58">
        <v>12</v>
      </c>
      <c r="I11" s="58">
        <v>8.6999999999999993</v>
      </c>
      <c r="J11" s="58">
        <v>3</v>
      </c>
    </row>
    <row r="12" spans="1:10" ht="20.25" customHeight="1">
      <c r="A12" s="33">
        <v>4</v>
      </c>
      <c r="B12" s="56" t="s">
        <v>51</v>
      </c>
      <c r="C12" s="57"/>
      <c r="D12" s="52"/>
      <c r="E12" s="58"/>
      <c r="F12" s="32">
        <v>1</v>
      </c>
      <c r="G12" s="32">
        <v>202</v>
      </c>
      <c r="H12" s="58">
        <v>4.5</v>
      </c>
      <c r="I12" s="58">
        <v>6</v>
      </c>
      <c r="J12" s="58">
        <v>2</v>
      </c>
    </row>
    <row r="13" spans="1:10" ht="20.25" customHeight="1">
      <c r="A13" s="33">
        <v>5</v>
      </c>
      <c r="B13" s="56" t="s">
        <v>59</v>
      </c>
      <c r="C13" s="58">
        <v>2.15</v>
      </c>
      <c r="D13" s="52"/>
      <c r="E13" s="58">
        <v>2.15</v>
      </c>
      <c r="F13" s="32">
        <v>2</v>
      </c>
      <c r="G13" s="32">
        <v>1549</v>
      </c>
      <c r="H13" s="58">
        <v>26</v>
      </c>
      <c r="I13" s="58">
        <v>11.2</v>
      </c>
      <c r="J13" s="58">
        <v>5</v>
      </c>
    </row>
    <row r="14" spans="1:10" ht="20.25" customHeight="1">
      <c r="A14" s="33">
        <v>6</v>
      </c>
      <c r="B14" s="56" t="s">
        <v>52</v>
      </c>
      <c r="C14" s="58">
        <v>4.1500000000000004</v>
      </c>
      <c r="D14" s="52">
        <v>0.3</v>
      </c>
      <c r="E14" s="58">
        <v>3.85</v>
      </c>
      <c r="F14" s="32">
        <v>3</v>
      </c>
      <c r="G14" s="32">
        <v>642</v>
      </c>
      <c r="H14" s="58">
        <v>9.5</v>
      </c>
      <c r="I14" s="58">
        <v>11</v>
      </c>
      <c r="J14" s="58">
        <v>3.9</v>
      </c>
    </row>
    <row r="15" spans="1:10" ht="20.25" customHeight="1">
      <c r="A15" s="33">
        <v>7</v>
      </c>
      <c r="B15" s="56" t="s">
        <v>60</v>
      </c>
      <c r="C15" s="58"/>
      <c r="D15" s="52"/>
      <c r="E15" s="58"/>
      <c r="F15" s="32">
        <v>2</v>
      </c>
      <c r="G15" s="32">
        <v>261</v>
      </c>
      <c r="H15" s="58">
        <v>3.1</v>
      </c>
      <c r="I15" s="58">
        <v>4.2</v>
      </c>
      <c r="J15" s="58">
        <v>1.2</v>
      </c>
    </row>
    <row r="16" spans="1:10" ht="20.25" customHeight="1">
      <c r="A16" s="33">
        <v>8</v>
      </c>
      <c r="B16" s="56" t="s">
        <v>54</v>
      </c>
      <c r="C16" s="58"/>
      <c r="D16" s="52"/>
      <c r="E16" s="58"/>
      <c r="F16" s="32"/>
      <c r="G16" s="32">
        <v>142</v>
      </c>
      <c r="H16" s="58">
        <v>20</v>
      </c>
      <c r="I16" s="58">
        <v>6.2</v>
      </c>
      <c r="J16" s="58">
        <v>2.2000000000000002</v>
      </c>
    </row>
    <row r="17" spans="1:10" ht="20.25" customHeight="1">
      <c r="A17" s="33">
        <v>9</v>
      </c>
      <c r="B17" s="56" t="s">
        <v>61</v>
      </c>
      <c r="C17" s="58"/>
      <c r="D17" s="52"/>
      <c r="E17" s="58"/>
      <c r="F17" s="33">
        <v>1</v>
      </c>
      <c r="G17" s="32">
        <v>116</v>
      </c>
      <c r="H17" s="58">
        <v>2.6</v>
      </c>
      <c r="I17" s="58">
        <v>2.2999999999999998</v>
      </c>
      <c r="J17" s="58">
        <v>0.8</v>
      </c>
    </row>
    <row r="18" spans="1:10" ht="23.25" customHeight="1">
      <c r="A18" s="33">
        <v>10</v>
      </c>
      <c r="B18" s="56" t="s">
        <v>56</v>
      </c>
      <c r="C18" s="58"/>
      <c r="D18" s="52"/>
      <c r="E18" s="52"/>
      <c r="F18" s="33">
        <v>3</v>
      </c>
      <c r="G18" s="32">
        <v>232</v>
      </c>
      <c r="H18" s="58">
        <v>6.4</v>
      </c>
      <c r="I18" s="58">
        <v>3.6</v>
      </c>
      <c r="J18" s="58">
        <v>4</v>
      </c>
    </row>
    <row r="19" spans="1:10">
      <c r="A19" s="33">
        <v>11</v>
      </c>
      <c r="B19" s="56" t="s">
        <v>62</v>
      </c>
      <c r="C19" s="58"/>
      <c r="D19" s="52"/>
      <c r="E19" s="52"/>
      <c r="F19" s="33">
        <v>1</v>
      </c>
      <c r="G19" s="32">
        <v>272</v>
      </c>
      <c r="H19" s="58">
        <v>3.4</v>
      </c>
      <c r="I19" s="58">
        <v>6</v>
      </c>
      <c r="J19" s="58">
        <v>1.6</v>
      </c>
    </row>
    <row r="20" spans="1:10">
      <c r="A20" s="33">
        <v>12</v>
      </c>
      <c r="B20" s="56" t="s">
        <v>63</v>
      </c>
      <c r="C20" s="58"/>
      <c r="D20" s="52"/>
      <c r="E20" s="52"/>
      <c r="F20" s="33">
        <v>4</v>
      </c>
      <c r="G20" s="32">
        <v>168</v>
      </c>
      <c r="H20" s="58">
        <v>5</v>
      </c>
      <c r="I20" s="58">
        <v>10</v>
      </c>
      <c r="J20" s="58">
        <v>8.5</v>
      </c>
    </row>
    <row r="21" spans="1:10">
      <c r="A21" s="33">
        <v>13</v>
      </c>
      <c r="B21" s="56" t="s">
        <v>57</v>
      </c>
      <c r="C21" s="58">
        <v>0.4</v>
      </c>
      <c r="D21" s="52"/>
      <c r="E21" s="52">
        <v>0.4</v>
      </c>
      <c r="F21" s="33">
        <v>3</v>
      </c>
      <c r="G21" s="32">
        <v>1580</v>
      </c>
      <c r="H21" s="58">
        <v>9.6999999999999993</v>
      </c>
      <c r="I21" s="58">
        <v>15</v>
      </c>
      <c r="J21" s="58">
        <v>3.2</v>
      </c>
    </row>
    <row r="22" spans="1:10">
      <c r="A22" s="53"/>
      <c r="B22" s="53"/>
      <c r="C22" s="53"/>
      <c r="D22" s="53"/>
      <c r="E22" s="54"/>
      <c r="F22" s="53"/>
      <c r="G22" s="55"/>
      <c r="H22" s="53"/>
      <c r="I22" s="53"/>
      <c r="J22" s="53"/>
    </row>
    <row r="23" spans="1:10">
      <c r="B23" s="1" t="s">
        <v>41</v>
      </c>
    </row>
  </sheetData>
  <mergeCells count="10">
    <mergeCell ref="A3:J3"/>
    <mergeCell ref="A5:A6"/>
    <mergeCell ref="B5:B6"/>
    <mergeCell ref="C5:C6"/>
    <mergeCell ref="F5:F6"/>
    <mergeCell ref="J5:J6"/>
    <mergeCell ref="I5:I6"/>
    <mergeCell ref="H5:H6"/>
    <mergeCell ref="G5:G6"/>
    <mergeCell ref="D5:E5"/>
  </mergeCells>
  <printOptions horizontalCentered="1"/>
  <pageMargins left="0.23622047244094491" right="0.15748031496062992" top="0.27559055118110237" bottom="0.35433070866141736" header="0.19685039370078741" footer="0.31496062992125984"/>
  <pageSetup paperSize="9" scale="96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2"/>
  <sheetViews>
    <sheetView view="pageBreakPreview" topLeftCell="A4" zoomScaleNormal="100" zoomScaleSheetLayoutView="100" workbookViewId="0">
      <selection activeCell="E8" sqref="E8"/>
    </sheetView>
  </sheetViews>
  <sheetFormatPr defaultRowHeight="15"/>
  <cols>
    <col min="1" max="1" width="4.42578125" customWidth="1"/>
    <col min="2" max="2" width="31.85546875" customWidth="1"/>
    <col min="3" max="3" width="14.5703125" customWidth="1"/>
    <col min="4" max="4" width="15.140625" customWidth="1"/>
    <col min="5" max="5" width="17" customWidth="1"/>
    <col min="6" max="11" width="12.5703125" customWidth="1"/>
  </cols>
  <sheetData>
    <row r="1" spans="1:11" ht="49.5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40.5" customHeight="1">
      <c r="A3" s="97" t="s">
        <v>80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s="8" customFormat="1" ht="27.75" customHeight="1">
      <c r="A5" s="76" t="s">
        <v>0</v>
      </c>
      <c r="B5" s="76" t="s">
        <v>45</v>
      </c>
      <c r="C5" s="76" t="s">
        <v>124</v>
      </c>
      <c r="D5" s="76" t="s">
        <v>125</v>
      </c>
      <c r="E5" s="76" t="s">
        <v>126</v>
      </c>
      <c r="F5" s="76" t="s">
        <v>6</v>
      </c>
      <c r="G5" s="76"/>
      <c r="H5" s="76"/>
      <c r="I5" s="76"/>
      <c r="J5" s="76"/>
      <c r="K5" s="76"/>
    </row>
    <row r="6" spans="1:11" s="8" customFormat="1" ht="29.25" customHeight="1">
      <c r="A6" s="76"/>
      <c r="B6" s="76"/>
      <c r="C6" s="76"/>
      <c r="D6" s="76"/>
      <c r="E6" s="76"/>
      <c r="F6" s="76" t="s">
        <v>7</v>
      </c>
      <c r="G6" s="76"/>
      <c r="H6" s="76"/>
      <c r="I6" s="76" t="s">
        <v>46</v>
      </c>
      <c r="J6" s="76"/>
      <c r="K6" s="76"/>
    </row>
    <row r="7" spans="1:11" s="8" customFormat="1" ht="30.75" customHeight="1">
      <c r="A7" s="76"/>
      <c r="B7" s="76"/>
      <c r="C7" s="76"/>
      <c r="D7" s="76"/>
      <c r="E7" s="76"/>
      <c r="F7" s="18" t="s">
        <v>8</v>
      </c>
      <c r="G7" s="18" t="s">
        <v>9</v>
      </c>
      <c r="H7" s="18" t="s">
        <v>10</v>
      </c>
      <c r="I7" s="18" t="s">
        <v>11</v>
      </c>
      <c r="J7" s="18" t="s">
        <v>12</v>
      </c>
      <c r="K7" s="18" t="s">
        <v>13</v>
      </c>
    </row>
    <row r="8" spans="1:11" s="8" customFormat="1" ht="24.75" customHeight="1">
      <c r="A8" s="3"/>
      <c r="B8" s="25" t="s">
        <v>1</v>
      </c>
      <c r="C8" s="59">
        <f>SUM(C9:C21)</f>
        <v>200</v>
      </c>
      <c r="D8" s="59">
        <f>SUM(D9:D21)</f>
        <v>95766</v>
      </c>
      <c r="E8" s="59">
        <f t="shared" ref="E8:K8" si="0">SUM(E9:E21)</f>
        <v>8055.1000000000013</v>
      </c>
      <c r="F8" s="59">
        <f t="shared" si="0"/>
        <v>1387.5000000000002</v>
      </c>
      <c r="G8" s="59">
        <f t="shared" si="0"/>
        <v>1324.5</v>
      </c>
      <c r="H8" s="59">
        <f t="shared" si="0"/>
        <v>1369.5999999999997</v>
      </c>
      <c r="I8" s="59">
        <f t="shared" si="0"/>
        <v>1324.5</v>
      </c>
      <c r="J8" s="59">
        <f t="shared" si="0"/>
        <v>1324.5</v>
      </c>
      <c r="K8" s="59">
        <f t="shared" si="0"/>
        <v>1324.5</v>
      </c>
    </row>
    <row r="9" spans="1:11" s="8" customFormat="1" ht="27.75" customHeight="1">
      <c r="A9" s="18">
        <v>1</v>
      </c>
      <c r="B9" s="26" t="s">
        <v>69</v>
      </c>
      <c r="C9" s="18">
        <v>13</v>
      </c>
      <c r="D9" s="33">
        <v>7864</v>
      </c>
      <c r="E9" s="33">
        <v>661.45924858509295</v>
      </c>
      <c r="F9" s="33">
        <v>113.937096673141</v>
      </c>
      <c r="G9" s="33">
        <v>108.763736607982</v>
      </c>
      <c r="H9" s="33">
        <v>112.46720548002401</v>
      </c>
      <c r="I9" s="33">
        <v>108.763736607982</v>
      </c>
      <c r="J9" s="33">
        <v>108.763736607982</v>
      </c>
      <c r="K9" s="33">
        <v>108.763736607982</v>
      </c>
    </row>
    <row r="10" spans="1:11" s="8" customFormat="1" ht="27.75" customHeight="1">
      <c r="A10" s="18">
        <v>2</v>
      </c>
      <c r="B10" s="26" t="s">
        <v>70</v>
      </c>
      <c r="C10" s="18">
        <v>29</v>
      </c>
      <c r="D10" s="32">
        <v>12826</v>
      </c>
      <c r="E10" s="32">
        <v>1078.8245577762464</v>
      </c>
      <c r="F10" s="33">
        <v>185.82873880082701</v>
      </c>
      <c r="G10" s="32">
        <v>177.39110957960028</v>
      </c>
      <c r="H10" s="32">
        <v>183.43138065701814</v>
      </c>
      <c r="I10" s="32">
        <v>177.39110957960028</v>
      </c>
      <c r="J10" s="32">
        <v>177.39110957960028</v>
      </c>
      <c r="K10" s="32">
        <v>177.39110957960028</v>
      </c>
    </row>
    <row r="11" spans="1:11" s="8" customFormat="1" ht="27.75" customHeight="1">
      <c r="A11" s="18">
        <v>3</v>
      </c>
      <c r="B11" s="26" t="s">
        <v>81</v>
      </c>
      <c r="C11" s="18">
        <v>19</v>
      </c>
      <c r="D11" s="32">
        <v>7814</v>
      </c>
      <c r="E11" s="32">
        <v>657.25363281331568</v>
      </c>
      <c r="F11" s="33">
        <v>113.21267464444583</v>
      </c>
      <c r="G11" s="32">
        <v>108.07220725518451</v>
      </c>
      <c r="H11" s="32">
        <v>111.7521291481319</v>
      </c>
      <c r="I11" s="32">
        <v>108.07220725518451</v>
      </c>
      <c r="J11" s="32">
        <v>108.07220725518451</v>
      </c>
      <c r="K11" s="32">
        <v>108.07220725518451</v>
      </c>
    </row>
    <row r="12" spans="1:11" s="8" customFormat="1" ht="27.75" customHeight="1">
      <c r="A12" s="18">
        <v>4</v>
      </c>
      <c r="B12" s="26" t="s">
        <v>71</v>
      </c>
      <c r="C12" s="18">
        <v>10</v>
      </c>
      <c r="D12" s="32">
        <v>3126</v>
      </c>
      <c r="E12" s="32">
        <v>262.93509805150052</v>
      </c>
      <c r="F12" s="33">
        <v>45.290865234007896</v>
      </c>
      <c r="G12" s="32">
        <v>43.234415136896189</v>
      </c>
      <c r="H12" s="32">
        <v>44.706572269907895</v>
      </c>
      <c r="I12" s="32">
        <v>43.234415136896189</v>
      </c>
      <c r="J12" s="32">
        <v>43.234415136896189</v>
      </c>
      <c r="K12" s="32">
        <v>43.234415136896189</v>
      </c>
    </row>
    <row r="13" spans="1:11" s="8" customFormat="1" ht="27.75" customHeight="1">
      <c r="A13" s="18">
        <v>5</v>
      </c>
      <c r="B13" s="26" t="s">
        <v>65</v>
      </c>
      <c r="C13" s="18">
        <v>7</v>
      </c>
      <c r="D13" s="32">
        <v>7299</v>
      </c>
      <c r="E13" s="32">
        <v>613.93579036401229</v>
      </c>
      <c r="F13" s="33">
        <v>105.75112774888791</v>
      </c>
      <c r="G13" s="32">
        <v>100.94945492137084</v>
      </c>
      <c r="H13" s="32">
        <v>104.38684292964099</v>
      </c>
      <c r="I13" s="32">
        <v>100.94945492137084</v>
      </c>
      <c r="J13" s="32">
        <v>100.94945492137084</v>
      </c>
      <c r="K13" s="32">
        <v>100.94945492137084</v>
      </c>
    </row>
    <row r="14" spans="1:11" s="8" customFormat="1" ht="27.75" customHeight="1">
      <c r="A14" s="18">
        <v>6</v>
      </c>
      <c r="B14" s="26" t="s">
        <v>72</v>
      </c>
      <c r="C14" s="18">
        <v>28</v>
      </c>
      <c r="D14" s="32">
        <v>5582</v>
      </c>
      <c r="E14" s="32">
        <v>469.5149447611887</v>
      </c>
      <c r="F14" s="33">
        <v>80.874475283503543</v>
      </c>
      <c r="G14" s="32">
        <v>77.20233694630663</v>
      </c>
      <c r="H14" s="32">
        <v>79.831121692458694</v>
      </c>
      <c r="I14" s="32">
        <v>77.20233694630663</v>
      </c>
      <c r="J14" s="32">
        <v>77.20233694630663</v>
      </c>
      <c r="K14" s="32">
        <v>77.20233694630663</v>
      </c>
    </row>
    <row r="15" spans="1:11" s="8" customFormat="1" ht="27.75" customHeight="1">
      <c r="A15" s="18">
        <v>7</v>
      </c>
      <c r="B15" s="26" t="s">
        <v>73</v>
      </c>
      <c r="C15" s="18">
        <v>18</v>
      </c>
      <c r="D15" s="32">
        <v>8527</v>
      </c>
      <c r="E15" s="32">
        <v>717.22571371885635</v>
      </c>
      <c r="F15" s="33">
        <v>123.54293277363573</v>
      </c>
      <c r="G15" s="32">
        <v>117.93341582607606</v>
      </c>
      <c r="H15" s="32">
        <v>121.9491176409164</v>
      </c>
      <c r="I15" s="32">
        <v>117.93341582607606</v>
      </c>
      <c r="J15" s="32">
        <v>117.93341582607606</v>
      </c>
      <c r="K15" s="32">
        <v>117.93341582607606</v>
      </c>
    </row>
    <row r="16" spans="1:11" s="8" customFormat="1" ht="27.75" customHeight="1">
      <c r="A16" s="18">
        <v>8</v>
      </c>
      <c r="B16" s="26" t="s">
        <v>74</v>
      </c>
      <c r="C16" s="18">
        <v>9</v>
      </c>
      <c r="D16" s="32">
        <v>4986</v>
      </c>
      <c r="E16" s="32">
        <v>419.38400476160643</v>
      </c>
      <c r="F16" s="33">
        <v>72.239364701459806</v>
      </c>
      <c r="G16" s="32">
        <v>68.959307060961095</v>
      </c>
      <c r="H16" s="32">
        <v>71.307411816302235</v>
      </c>
      <c r="I16" s="32">
        <v>68.959307060961095</v>
      </c>
      <c r="J16" s="32">
        <v>68.959307060961095</v>
      </c>
      <c r="K16" s="32">
        <v>68.959307060961095</v>
      </c>
    </row>
    <row r="17" spans="1:11" s="8" customFormat="1" ht="27.75" customHeight="1">
      <c r="A17" s="18">
        <v>9</v>
      </c>
      <c r="B17" s="26" t="s">
        <v>75</v>
      </c>
      <c r="C17" s="18">
        <v>20</v>
      </c>
      <c r="D17" s="32">
        <v>15086</v>
      </c>
      <c r="E17" s="32">
        <v>1268.9183906605685</v>
      </c>
      <c r="F17" s="32">
        <v>218.57261449783849</v>
      </c>
      <c r="G17" s="32">
        <v>208.64823632604475</v>
      </c>
      <c r="H17" s="32">
        <v>215.75283085855105</v>
      </c>
      <c r="I17" s="32">
        <v>208.64823632604475</v>
      </c>
      <c r="J17" s="32">
        <v>208.64823632604475</v>
      </c>
      <c r="K17" s="32">
        <v>208.64823632604475</v>
      </c>
    </row>
    <row r="18" spans="1:11" s="8" customFormat="1" ht="27.75" customHeight="1">
      <c r="A18" s="18">
        <v>10</v>
      </c>
      <c r="B18" s="26" t="s">
        <v>76</v>
      </c>
      <c r="C18" s="18">
        <v>10</v>
      </c>
      <c r="D18" s="32">
        <v>5249</v>
      </c>
      <c r="E18" s="32">
        <v>441.50554372115357</v>
      </c>
      <c r="F18" s="32">
        <v>76.04982457239521</v>
      </c>
      <c r="G18" s="32">
        <v>72.596751456675648</v>
      </c>
      <c r="H18" s="32">
        <v>75.068713322055842</v>
      </c>
      <c r="I18" s="32">
        <v>72.596751456675648</v>
      </c>
      <c r="J18" s="32">
        <v>72.596751456675648</v>
      </c>
      <c r="K18" s="32">
        <v>72.596751456675648</v>
      </c>
    </row>
    <row r="19" spans="1:11" s="8" customFormat="1" ht="27.75" customHeight="1">
      <c r="A19" s="18">
        <v>11</v>
      </c>
      <c r="B19" s="26" t="s">
        <v>66</v>
      </c>
      <c r="C19" s="18">
        <v>9</v>
      </c>
      <c r="D19" s="32">
        <v>6987</v>
      </c>
      <c r="E19" s="32">
        <v>587.6927479481235</v>
      </c>
      <c r="F19" s="32">
        <v>101.23073428983146</v>
      </c>
      <c r="G19" s="32">
        <v>96.634311759914794</v>
      </c>
      <c r="H19" s="32">
        <v>99.924766618632916</v>
      </c>
      <c r="I19" s="32">
        <v>96.634311759914794</v>
      </c>
      <c r="J19" s="32">
        <v>96.634311759914794</v>
      </c>
      <c r="K19" s="32">
        <v>96.634311759914794</v>
      </c>
    </row>
    <row r="20" spans="1:11" s="8" customFormat="1" ht="27.75" customHeight="1">
      <c r="A20" s="18">
        <v>12</v>
      </c>
      <c r="B20" s="26" t="s">
        <v>67</v>
      </c>
      <c r="C20" s="18">
        <v>20</v>
      </c>
      <c r="D20" s="32">
        <v>7345</v>
      </c>
      <c r="E20" s="32">
        <v>617.80495687404709</v>
      </c>
      <c r="F20" s="32">
        <v>106.41759601528726</v>
      </c>
      <c r="G20" s="32">
        <v>101.58566192594449</v>
      </c>
      <c r="H20" s="32">
        <v>105.04471315498193</v>
      </c>
      <c r="I20" s="32">
        <v>101.58566192594449</v>
      </c>
      <c r="J20" s="32">
        <v>101.58566192594449</v>
      </c>
      <c r="K20" s="32">
        <v>101.58566192594449</v>
      </c>
    </row>
    <row r="21" spans="1:11" s="8" customFormat="1" ht="27.75" customHeight="1">
      <c r="A21" s="18">
        <v>13</v>
      </c>
      <c r="B21" s="26" t="s">
        <v>68</v>
      </c>
      <c r="C21" s="18">
        <v>8</v>
      </c>
      <c r="D21" s="32">
        <v>3075</v>
      </c>
      <c r="E21" s="32">
        <v>258.64536996428797</v>
      </c>
      <c r="F21" s="32">
        <v>44.551954764739051</v>
      </c>
      <c r="G21" s="32">
        <v>42.529055197042794</v>
      </c>
      <c r="H21" s="32">
        <v>43.977194411377731</v>
      </c>
      <c r="I21" s="32">
        <v>42.529055197042794</v>
      </c>
      <c r="J21" s="32">
        <v>42.529055197042794</v>
      </c>
      <c r="K21" s="32">
        <v>42.529055197042794</v>
      </c>
    </row>
    <row r="22" spans="1:11" ht="26.25" customHeight="1">
      <c r="A22" s="15"/>
      <c r="B22" s="41" t="s">
        <v>41</v>
      </c>
      <c r="C22" s="41"/>
      <c r="D22" s="15"/>
      <c r="E22" s="15"/>
      <c r="F22" s="15"/>
      <c r="G22" s="15"/>
      <c r="H22" s="15"/>
      <c r="I22" s="15"/>
      <c r="J22" s="15"/>
      <c r="K22" s="15"/>
    </row>
  </sheetData>
  <mergeCells count="9">
    <mergeCell ref="A3:K3"/>
    <mergeCell ref="B5:B7"/>
    <mergeCell ref="A5:A7"/>
    <mergeCell ref="D5:D7"/>
    <mergeCell ref="E5:E7"/>
    <mergeCell ref="F5:K5"/>
    <mergeCell ref="F6:H6"/>
    <mergeCell ref="I6:K6"/>
    <mergeCell ref="C5:C7"/>
  </mergeCells>
  <printOptions horizontalCentered="1"/>
  <pageMargins left="0.23622047244094491" right="0.15748031496062992" top="0.27559055118110237" bottom="0.35433070866141736" header="0.19685039370078741" footer="0.31496062992125984"/>
  <pageSetup paperSize="9" scale="90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R21"/>
  <sheetViews>
    <sheetView tabSelected="1" view="pageBreakPreview" zoomScale="70" zoomScaleNormal="100" zoomScaleSheetLayoutView="70" workbookViewId="0">
      <selection activeCell="H13" sqref="H13"/>
    </sheetView>
  </sheetViews>
  <sheetFormatPr defaultRowHeight="15"/>
  <cols>
    <col min="1" max="1" width="4.42578125" customWidth="1"/>
    <col min="2" max="2" width="24.140625" customWidth="1"/>
    <col min="3" max="3" width="12.42578125" customWidth="1"/>
    <col min="4" max="4" width="9.85546875" customWidth="1"/>
    <col min="5" max="5" width="10.28515625" customWidth="1"/>
    <col min="6" max="6" width="10.42578125" customWidth="1"/>
    <col min="7" max="7" width="11.140625" customWidth="1"/>
    <col min="8" max="8" width="10.5703125" customWidth="1"/>
    <col min="9" max="11" width="9.7109375" customWidth="1"/>
    <col min="12" max="12" width="9.85546875" customWidth="1"/>
    <col min="13" max="14" width="10.5703125" customWidth="1"/>
    <col min="15" max="15" width="10.42578125" customWidth="1"/>
    <col min="16" max="16" width="10.7109375" customWidth="1"/>
    <col min="17" max="18" width="9.7109375" customWidth="1"/>
  </cols>
  <sheetData>
    <row r="1" spans="1:18" ht="46.5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8" ht="50.25" customHeight="1">
      <c r="A3" s="97" t="s">
        <v>79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</row>
    <row r="4" spans="1:18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ht="18.75" customHeight="1">
      <c r="A5" s="76" t="s">
        <v>0</v>
      </c>
      <c r="B5" s="76" t="s">
        <v>45</v>
      </c>
      <c r="C5" s="82" t="s">
        <v>127</v>
      </c>
      <c r="D5" s="82" t="s">
        <v>2</v>
      </c>
      <c r="E5" s="82"/>
      <c r="F5" s="82"/>
      <c r="G5" s="82"/>
      <c r="H5" s="82"/>
      <c r="I5" s="82"/>
      <c r="J5" s="82"/>
      <c r="K5" s="82"/>
      <c r="L5" s="82" t="s">
        <v>3</v>
      </c>
      <c r="M5" s="82"/>
      <c r="N5" s="82"/>
      <c r="O5" s="82"/>
      <c r="P5" s="82"/>
      <c r="Q5" s="82"/>
      <c r="R5" s="82"/>
    </row>
    <row r="6" spans="1:18" ht="98.25" customHeight="1">
      <c r="A6" s="82"/>
      <c r="B6" s="83"/>
      <c r="C6" s="95"/>
      <c r="D6" s="22" t="s">
        <v>128</v>
      </c>
      <c r="E6" s="22" t="s">
        <v>129</v>
      </c>
      <c r="F6" s="22" t="s">
        <v>130</v>
      </c>
      <c r="G6" s="22" t="s">
        <v>131</v>
      </c>
      <c r="H6" s="22" t="s">
        <v>132</v>
      </c>
      <c r="I6" s="22" t="s">
        <v>133</v>
      </c>
      <c r="J6" s="22" t="s">
        <v>134</v>
      </c>
      <c r="K6" s="22" t="s">
        <v>135</v>
      </c>
      <c r="L6" s="22" t="s">
        <v>128</v>
      </c>
      <c r="M6" s="22" t="s">
        <v>129</v>
      </c>
      <c r="N6" s="22" t="s">
        <v>130</v>
      </c>
      <c r="O6" s="22" t="s">
        <v>131</v>
      </c>
      <c r="P6" s="22" t="s">
        <v>132</v>
      </c>
      <c r="Q6" s="22" t="s">
        <v>133</v>
      </c>
      <c r="R6" s="22" t="s">
        <v>135</v>
      </c>
    </row>
    <row r="7" spans="1:18" ht="25.5" customHeight="1">
      <c r="A7" s="13"/>
      <c r="B7" s="22" t="s">
        <v>1</v>
      </c>
      <c r="C7" s="25">
        <f>SUM(C8:C20)</f>
        <v>68</v>
      </c>
      <c r="D7" s="25"/>
      <c r="E7" s="25"/>
      <c r="F7" s="25"/>
      <c r="G7" s="25"/>
      <c r="H7" s="25"/>
      <c r="I7" s="25"/>
      <c r="J7" s="25"/>
      <c r="K7" s="25"/>
      <c r="L7" s="22">
        <f>SUM(L8:L20)</f>
        <v>24</v>
      </c>
      <c r="M7" s="25"/>
      <c r="N7" s="25">
        <f>SUM(N8:N20)</f>
        <v>34</v>
      </c>
      <c r="O7" s="25">
        <f>SUM(O8:O20)</f>
        <v>10</v>
      </c>
      <c r="P7" s="25"/>
      <c r="Q7" s="25"/>
      <c r="R7" s="25"/>
    </row>
    <row r="8" spans="1:18" ht="23.25" customHeight="1">
      <c r="A8" s="20">
        <v>1</v>
      </c>
      <c r="B8" s="17" t="s">
        <v>49</v>
      </c>
      <c r="C8" s="25">
        <f>+L8+N8+O8</f>
        <v>4</v>
      </c>
      <c r="D8" s="18"/>
      <c r="E8" s="18"/>
      <c r="F8" s="18"/>
      <c r="G8" s="18"/>
      <c r="H8" s="18"/>
      <c r="I8" s="18"/>
      <c r="J8" s="18"/>
      <c r="K8" s="60"/>
      <c r="L8" s="20"/>
      <c r="M8" s="61"/>
      <c r="N8" s="20">
        <v>3</v>
      </c>
      <c r="O8" s="18">
        <v>1</v>
      </c>
      <c r="P8" s="18"/>
      <c r="Q8" s="18"/>
      <c r="R8" s="18"/>
    </row>
    <row r="9" spans="1:18" ht="23.25" customHeight="1">
      <c r="A9" s="20">
        <v>2</v>
      </c>
      <c r="B9" s="17" t="s">
        <v>58</v>
      </c>
      <c r="C9" s="25">
        <f t="shared" ref="C9:C20" si="0">+L9+N9+O9</f>
        <v>6</v>
      </c>
      <c r="D9" s="29"/>
      <c r="E9" s="29"/>
      <c r="F9" s="18"/>
      <c r="G9" s="29"/>
      <c r="H9" s="29"/>
      <c r="I9" s="29"/>
      <c r="J9" s="29"/>
      <c r="K9" s="62"/>
      <c r="L9" s="20">
        <v>2</v>
      </c>
      <c r="M9" s="63"/>
      <c r="N9" s="20">
        <v>2</v>
      </c>
      <c r="O9" s="29">
        <v>2</v>
      </c>
      <c r="P9" s="29"/>
      <c r="Q9" s="29"/>
      <c r="R9" s="29"/>
    </row>
    <row r="10" spans="1:18" ht="23.25" customHeight="1">
      <c r="A10" s="20">
        <v>3</v>
      </c>
      <c r="B10" s="17" t="s">
        <v>50</v>
      </c>
      <c r="C10" s="25">
        <f t="shared" si="0"/>
        <v>10</v>
      </c>
      <c r="D10" s="29"/>
      <c r="E10" s="29"/>
      <c r="F10" s="18"/>
      <c r="G10" s="29"/>
      <c r="H10" s="29"/>
      <c r="I10" s="29"/>
      <c r="J10" s="29"/>
      <c r="K10" s="62"/>
      <c r="L10" s="20">
        <v>2</v>
      </c>
      <c r="M10" s="63"/>
      <c r="N10" s="20">
        <v>6</v>
      </c>
      <c r="O10" s="29">
        <v>2</v>
      </c>
      <c r="P10" s="29"/>
      <c r="Q10" s="29"/>
      <c r="R10" s="29"/>
    </row>
    <row r="11" spans="1:18" ht="23.25" customHeight="1">
      <c r="A11" s="20">
        <v>4</v>
      </c>
      <c r="B11" s="17" t="s">
        <v>51</v>
      </c>
      <c r="C11" s="25">
        <f t="shared" si="0"/>
        <v>5</v>
      </c>
      <c r="D11" s="29"/>
      <c r="E11" s="29"/>
      <c r="F11" s="18"/>
      <c r="G11" s="29"/>
      <c r="H11" s="29"/>
      <c r="I11" s="29"/>
      <c r="J11" s="29"/>
      <c r="K11" s="62"/>
      <c r="L11" s="20">
        <v>1</v>
      </c>
      <c r="M11" s="63"/>
      <c r="N11" s="20">
        <v>4</v>
      </c>
      <c r="O11" s="29"/>
      <c r="P11" s="29"/>
      <c r="Q11" s="29"/>
      <c r="R11" s="29"/>
    </row>
    <row r="12" spans="1:18" ht="23.25" customHeight="1">
      <c r="A12" s="20">
        <v>5</v>
      </c>
      <c r="B12" s="17" t="s">
        <v>59</v>
      </c>
      <c r="C12" s="25">
        <f t="shared" si="0"/>
        <v>10</v>
      </c>
      <c r="D12" s="29"/>
      <c r="E12" s="29"/>
      <c r="F12" s="18"/>
      <c r="G12" s="29"/>
      <c r="H12" s="29"/>
      <c r="I12" s="29"/>
      <c r="J12" s="29"/>
      <c r="K12" s="62"/>
      <c r="L12" s="20">
        <v>3</v>
      </c>
      <c r="M12" s="63"/>
      <c r="N12" s="20">
        <v>7</v>
      </c>
      <c r="O12" s="29"/>
      <c r="P12" s="29"/>
      <c r="Q12" s="29"/>
      <c r="R12" s="29"/>
    </row>
    <row r="13" spans="1:18" ht="23.25" customHeight="1">
      <c r="A13" s="20">
        <v>6</v>
      </c>
      <c r="B13" s="17" t="s">
        <v>52</v>
      </c>
      <c r="C13" s="25">
        <f t="shared" si="0"/>
        <v>4</v>
      </c>
      <c r="D13" s="29"/>
      <c r="E13" s="29"/>
      <c r="F13" s="18"/>
      <c r="G13" s="29"/>
      <c r="H13" s="29"/>
      <c r="I13" s="29"/>
      <c r="J13" s="29"/>
      <c r="K13" s="62"/>
      <c r="L13" s="20">
        <v>2</v>
      </c>
      <c r="M13" s="63"/>
      <c r="N13" s="20"/>
      <c r="O13" s="29">
        <v>2</v>
      </c>
      <c r="P13" s="29"/>
      <c r="Q13" s="29"/>
      <c r="R13" s="29"/>
    </row>
    <row r="14" spans="1:18" ht="23.25" customHeight="1">
      <c r="A14" s="20">
        <v>7</v>
      </c>
      <c r="B14" s="17" t="s">
        <v>60</v>
      </c>
      <c r="C14" s="25">
        <f t="shared" si="0"/>
        <v>7</v>
      </c>
      <c r="D14" s="29"/>
      <c r="E14" s="29"/>
      <c r="F14" s="18"/>
      <c r="G14" s="29"/>
      <c r="H14" s="29"/>
      <c r="I14" s="29"/>
      <c r="J14" s="29"/>
      <c r="K14" s="62"/>
      <c r="L14" s="20">
        <v>3</v>
      </c>
      <c r="M14" s="63"/>
      <c r="N14" s="20">
        <v>4</v>
      </c>
      <c r="O14" s="29"/>
      <c r="P14" s="29"/>
      <c r="Q14" s="29"/>
      <c r="R14" s="29"/>
    </row>
    <row r="15" spans="1:18" ht="23.25" customHeight="1">
      <c r="A15" s="20">
        <v>8</v>
      </c>
      <c r="B15" s="17" t="s">
        <v>54</v>
      </c>
      <c r="C15" s="25">
        <f t="shared" si="0"/>
        <v>4</v>
      </c>
      <c r="D15" s="29"/>
      <c r="E15" s="29"/>
      <c r="F15" s="18"/>
      <c r="G15" s="29"/>
      <c r="H15" s="29"/>
      <c r="I15" s="29"/>
      <c r="J15" s="29"/>
      <c r="K15" s="62"/>
      <c r="L15" s="20">
        <v>2</v>
      </c>
      <c r="M15" s="63"/>
      <c r="N15" s="20">
        <v>1</v>
      </c>
      <c r="O15" s="29">
        <v>1</v>
      </c>
      <c r="P15" s="29"/>
      <c r="Q15" s="29"/>
      <c r="R15" s="29"/>
    </row>
    <row r="16" spans="1:18" ht="23.25" customHeight="1">
      <c r="A16" s="20">
        <v>9</v>
      </c>
      <c r="B16" s="17" t="s">
        <v>61</v>
      </c>
      <c r="C16" s="25">
        <f t="shared" si="0"/>
        <v>2</v>
      </c>
      <c r="D16" s="29"/>
      <c r="E16" s="29"/>
      <c r="F16" s="18"/>
      <c r="G16" s="29"/>
      <c r="H16" s="29"/>
      <c r="I16" s="29"/>
      <c r="J16" s="29"/>
      <c r="K16" s="62"/>
      <c r="L16" s="20">
        <v>1</v>
      </c>
      <c r="M16" s="63"/>
      <c r="N16" s="20">
        <v>1</v>
      </c>
      <c r="O16" s="29"/>
      <c r="P16" s="29"/>
      <c r="Q16" s="29"/>
      <c r="R16" s="29"/>
    </row>
    <row r="17" spans="1:18" ht="23.25" customHeight="1">
      <c r="A17" s="20">
        <v>10</v>
      </c>
      <c r="B17" s="17" t="s">
        <v>56</v>
      </c>
      <c r="C17" s="25">
        <f t="shared" si="0"/>
        <v>6</v>
      </c>
      <c r="D17" s="29"/>
      <c r="E17" s="29"/>
      <c r="F17" s="18"/>
      <c r="G17" s="29"/>
      <c r="H17" s="29"/>
      <c r="I17" s="29"/>
      <c r="J17" s="29"/>
      <c r="K17" s="62"/>
      <c r="L17" s="20">
        <v>2</v>
      </c>
      <c r="M17" s="63"/>
      <c r="N17" s="20">
        <v>2</v>
      </c>
      <c r="O17" s="29">
        <v>2</v>
      </c>
      <c r="P17" s="29"/>
      <c r="Q17" s="29"/>
      <c r="R17" s="29"/>
    </row>
    <row r="18" spans="1:18" ht="23.25" customHeight="1">
      <c r="A18" s="20">
        <v>11</v>
      </c>
      <c r="B18" s="17" t="s">
        <v>62</v>
      </c>
      <c r="C18" s="25">
        <f t="shared" si="0"/>
        <v>3</v>
      </c>
      <c r="D18" s="29"/>
      <c r="E18" s="29"/>
      <c r="F18" s="18"/>
      <c r="G18" s="29"/>
      <c r="H18" s="29"/>
      <c r="I18" s="29"/>
      <c r="J18" s="29"/>
      <c r="K18" s="62"/>
      <c r="L18" s="20">
        <v>3</v>
      </c>
      <c r="M18" s="63"/>
      <c r="N18" s="20"/>
      <c r="O18" s="29"/>
      <c r="P18" s="29"/>
      <c r="Q18" s="29"/>
      <c r="R18" s="29"/>
    </row>
    <row r="19" spans="1:18" ht="23.25" customHeight="1">
      <c r="A19" s="20">
        <v>12</v>
      </c>
      <c r="B19" s="17" t="s">
        <v>63</v>
      </c>
      <c r="C19" s="25">
        <f t="shared" si="0"/>
        <v>2</v>
      </c>
      <c r="D19" s="29"/>
      <c r="E19" s="29"/>
      <c r="F19" s="18"/>
      <c r="G19" s="29"/>
      <c r="H19" s="29"/>
      <c r="I19" s="29"/>
      <c r="J19" s="29"/>
      <c r="K19" s="62"/>
      <c r="L19" s="20">
        <v>1</v>
      </c>
      <c r="M19" s="63"/>
      <c r="N19" s="20">
        <v>1</v>
      </c>
      <c r="O19" s="29"/>
      <c r="P19" s="29"/>
      <c r="Q19" s="29"/>
      <c r="R19" s="29"/>
    </row>
    <row r="20" spans="1:18" ht="23.25" customHeight="1">
      <c r="A20" s="20">
        <v>13</v>
      </c>
      <c r="B20" s="17" t="s">
        <v>57</v>
      </c>
      <c r="C20" s="25">
        <f t="shared" si="0"/>
        <v>5</v>
      </c>
      <c r="D20" s="29"/>
      <c r="E20" s="29"/>
      <c r="F20" s="18"/>
      <c r="G20" s="29"/>
      <c r="H20" s="29"/>
      <c r="I20" s="29"/>
      <c r="J20" s="29"/>
      <c r="K20" s="29"/>
      <c r="L20" s="20">
        <v>2</v>
      </c>
      <c r="M20" s="29"/>
      <c r="N20" s="20">
        <v>3</v>
      </c>
      <c r="O20" s="29"/>
      <c r="P20" s="29"/>
      <c r="Q20" s="29"/>
      <c r="R20" s="29"/>
    </row>
    <row r="21" spans="1:18" ht="24" customHeight="1">
      <c r="A21" s="15"/>
      <c r="B21" s="41" t="s">
        <v>41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</sheetData>
  <mergeCells count="6">
    <mergeCell ref="A3:R3"/>
    <mergeCell ref="A5:A6"/>
    <mergeCell ref="B5:B6"/>
    <mergeCell ref="D5:K5"/>
    <mergeCell ref="L5:R5"/>
    <mergeCell ref="C5:C6"/>
  </mergeCells>
  <printOptions horizontalCentered="1"/>
  <pageMargins left="0.23622047244094491" right="0.15748031496062992" top="0.27559055118110237" bottom="0.35433070866141736" header="0.19685039370078741" footer="0.31496062992125984"/>
  <pageSetup paperSize="9" scale="73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R25"/>
  <sheetViews>
    <sheetView view="pageBreakPreview" topLeftCell="A10" zoomScaleNormal="100" zoomScaleSheetLayoutView="100" workbookViewId="0">
      <selection activeCell="C4" sqref="C4"/>
    </sheetView>
  </sheetViews>
  <sheetFormatPr defaultRowHeight="15.75"/>
  <cols>
    <col min="1" max="1" width="4.85546875" style="6" customWidth="1"/>
    <col min="2" max="2" width="25.7109375" style="6" customWidth="1"/>
    <col min="3" max="8" width="8.5703125" style="6" customWidth="1"/>
    <col min="9" max="10" width="9.85546875" style="6" customWidth="1"/>
    <col min="11" max="11" width="8.85546875" style="6" customWidth="1"/>
    <col min="12" max="12" width="9.140625" style="6" customWidth="1"/>
    <col min="13" max="13" width="9.85546875" style="6" customWidth="1"/>
    <col min="14" max="14" width="9.140625" style="6" customWidth="1"/>
    <col min="15" max="15" width="9" style="6" customWidth="1"/>
    <col min="16" max="16" width="28" style="6" customWidth="1"/>
    <col min="17" max="16384" width="9.140625" style="6"/>
  </cols>
  <sheetData>
    <row r="1" spans="1:16" ht="46.5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ht="40.5" customHeight="1">
      <c r="A3" s="94" t="s">
        <v>78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</row>
    <row r="4" spans="1:16">
      <c r="A4" s="45"/>
      <c r="B4" s="45"/>
      <c r="C4" s="45"/>
      <c r="D4" s="45"/>
      <c r="E4" s="45"/>
      <c r="F4" s="45"/>
      <c r="G4" s="45"/>
      <c r="H4" s="45"/>
      <c r="I4" s="9"/>
      <c r="J4" s="9"/>
      <c r="K4" s="9"/>
      <c r="L4" s="9"/>
      <c r="M4" s="9"/>
      <c r="N4" s="9"/>
      <c r="O4" s="9"/>
      <c r="P4" s="9"/>
    </row>
    <row r="5" spans="1:16" ht="20.25" customHeight="1">
      <c r="A5" s="82" t="s">
        <v>0</v>
      </c>
      <c r="B5" s="82" t="s">
        <v>45</v>
      </c>
      <c r="C5" s="76" t="s">
        <v>136</v>
      </c>
      <c r="D5" s="76"/>
      <c r="E5" s="76"/>
      <c r="F5" s="76" t="s">
        <v>29</v>
      </c>
      <c r="G5" s="76"/>
      <c r="H5" s="76"/>
      <c r="I5" s="76"/>
      <c r="J5" s="76"/>
      <c r="K5" s="76"/>
      <c r="L5" s="76"/>
      <c r="M5" s="76"/>
      <c r="N5" s="76"/>
      <c r="O5" s="76"/>
      <c r="P5" s="82" t="s">
        <v>27</v>
      </c>
    </row>
    <row r="6" spans="1:16" ht="33" customHeight="1">
      <c r="A6" s="100"/>
      <c r="B6" s="100"/>
      <c r="C6" s="76"/>
      <c r="D6" s="76"/>
      <c r="E6" s="76"/>
      <c r="F6" s="80" t="s">
        <v>25</v>
      </c>
      <c r="G6" s="101"/>
      <c r="H6" s="81"/>
      <c r="I6" s="80" t="s">
        <v>26</v>
      </c>
      <c r="J6" s="101"/>
      <c r="K6" s="81"/>
      <c r="L6" s="80" t="s">
        <v>19</v>
      </c>
      <c r="M6" s="101"/>
      <c r="N6" s="101"/>
      <c r="O6" s="81"/>
      <c r="P6" s="100"/>
    </row>
    <row r="7" spans="1:16" ht="18.75" customHeight="1">
      <c r="A7" s="100"/>
      <c r="B7" s="100"/>
      <c r="C7" s="76" t="s">
        <v>21</v>
      </c>
      <c r="D7" s="76" t="s">
        <v>23</v>
      </c>
      <c r="E7" s="76"/>
      <c r="F7" s="76" t="s">
        <v>21</v>
      </c>
      <c r="G7" s="76" t="s">
        <v>23</v>
      </c>
      <c r="H7" s="76"/>
      <c r="I7" s="76" t="s">
        <v>21</v>
      </c>
      <c r="J7" s="76" t="s">
        <v>23</v>
      </c>
      <c r="K7" s="76"/>
      <c r="L7" s="102" t="s">
        <v>44</v>
      </c>
      <c r="M7" s="76" t="s">
        <v>43</v>
      </c>
      <c r="N7" s="76" t="s">
        <v>23</v>
      </c>
      <c r="O7" s="76"/>
      <c r="P7" s="100"/>
    </row>
    <row r="8" spans="1:16" s="7" customFormat="1" ht="35.25" customHeight="1">
      <c r="A8" s="95"/>
      <c r="B8" s="95"/>
      <c r="C8" s="76"/>
      <c r="D8" s="25" t="s">
        <v>22</v>
      </c>
      <c r="E8" s="25" t="s">
        <v>24</v>
      </c>
      <c r="F8" s="76"/>
      <c r="G8" s="25" t="s">
        <v>22</v>
      </c>
      <c r="H8" s="25" t="s">
        <v>24</v>
      </c>
      <c r="I8" s="76"/>
      <c r="J8" s="25" t="s">
        <v>22</v>
      </c>
      <c r="K8" s="25" t="s">
        <v>24</v>
      </c>
      <c r="L8" s="102"/>
      <c r="M8" s="76"/>
      <c r="N8" s="25" t="s">
        <v>22</v>
      </c>
      <c r="O8" s="25" t="s">
        <v>24</v>
      </c>
      <c r="P8" s="95"/>
    </row>
    <row r="9" spans="1:16" s="7" customFormat="1" ht="27" customHeight="1">
      <c r="A9" s="25"/>
      <c r="B9" s="25" t="s">
        <v>1</v>
      </c>
      <c r="C9" s="31">
        <f>+D9</f>
        <v>29940</v>
      </c>
      <c r="D9" s="31">
        <f>+G9+M9</f>
        <v>29940</v>
      </c>
      <c r="E9" s="25"/>
      <c r="F9" s="25"/>
      <c r="G9" s="31">
        <f>SUM(G11:G22)</f>
        <v>16040</v>
      </c>
      <c r="H9" s="25"/>
      <c r="I9" s="25"/>
      <c r="J9" s="25"/>
      <c r="K9" s="25"/>
      <c r="L9" s="31">
        <f>SUM(L11:L23)</f>
        <v>275</v>
      </c>
      <c r="M9" s="31">
        <f>SUM(M11:M23)</f>
        <v>13900</v>
      </c>
      <c r="N9" s="31">
        <f>SUM(N11:N23)</f>
        <v>13900</v>
      </c>
      <c r="O9" s="25"/>
      <c r="P9" s="25"/>
    </row>
    <row r="10" spans="1:16" s="7" customFormat="1" ht="27" customHeight="1">
      <c r="A10" s="98" t="s">
        <v>64</v>
      </c>
      <c r="B10" s="99"/>
      <c r="C10" s="22"/>
      <c r="D10" s="22"/>
      <c r="E10" s="22"/>
      <c r="F10" s="22"/>
      <c r="G10" s="22"/>
      <c r="H10" s="22"/>
      <c r="I10" s="22"/>
      <c r="J10" s="22"/>
      <c r="K10" s="22"/>
      <c r="L10" s="66"/>
      <c r="M10" s="22"/>
      <c r="N10" s="22"/>
      <c r="O10" s="22"/>
      <c r="P10" s="22"/>
    </row>
    <row r="11" spans="1:16" ht="20.100000000000001" customHeight="1">
      <c r="A11" s="20">
        <v>1</v>
      </c>
      <c r="B11" s="17" t="s">
        <v>49</v>
      </c>
      <c r="C11" s="31">
        <f t="shared" ref="C11:C23" si="0">+D11</f>
        <v>1497</v>
      </c>
      <c r="D11" s="31">
        <f t="shared" ref="D11:D23" si="1">+G11+M11</f>
        <v>1497</v>
      </c>
      <c r="E11" s="40"/>
      <c r="F11" s="40"/>
      <c r="G11" s="40">
        <v>797</v>
      </c>
      <c r="H11" s="40"/>
      <c r="I11" s="18"/>
      <c r="J11" s="18"/>
      <c r="K11" s="18"/>
      <c r="L11" s="67">
        <v>9</v>
      </c>
      <c r="M11" s="18">
        <f>+N11</f>
        <v>700</v>
      </c>
      <c r="N11" s="18">
        <v>700</v>
      </c>
      <c r="O11" s="18"/>
      <c r="P11" s="4" t="s">
        <v>138</v>
      </c>
    </row>
    <row r="12" spans="1:16" ht="20.100000000000001" customHeight="1">
      <c r="A12" s="20">
        <v>2</v>
      </c>
      <c r="B12" s="17" t="s">
        <v>58</v>
      </c>
      <c r="C12" s="31">
        <f t="shared" si="0"/>
        <v>6636</v>
      </c>
      <c r="D12" s="31">
        <f t="shared" si="1"/>
        <v>6636</v>
      </c>
      <c r="E12" s="29"/>
      <c r="F12" s="29"/>
      <c r="G12" s="29">
        <v>3576</v>
      </c>
      <c r="H12" s="29"/>
      <c r="I12" s="29"/>
      <c r="J12" s="29"/>
      <c r="K12" s="29"/>
      <c r="L12" s="68">
        <v>29</v>
      </c>
      <c r="M12" s="18">
        <f t="shared" ref="M12:M23" si="2">+N12</f>
        <v>3060</v>
      </c>
      <c r="N12" s="29">
        <v>3060</v>
      </c>
      <c r="O12" s="29"/>
      <c r="P12" s="5" t="s">
        <v>139</v>
      </c>
    </row>
    <row r="13" spans="1:16" ht="20.100000000000001" customHeight="1">
      <c r="A13" s="20">
        <v>3</v>
      </c>
      <c r="B13" s="17" t="s">
        <v>50</v>
      </c>
      <c r="C13" s="31">
        <f t="shared" si="0"/>
        <v>4480</v>
      </c>
      <c r="D13" s="31">
        <f t="shared" si="1"/>
        <v>4480</v>
      </c>
      <c r="E13" s="29"/>
      <c r="F13" s="29"/>
      <c r="G13" s="29">
        <v>2280</v>
      </c>
      <c r="H13" s="29"/>
      <c r="I13" s="29"/>
      <c r="J13" s="29"/>
      <c r="K13" s="29"/>
      <c r="L13" s="68">
        <v>29</v>
      </c>
      <c r="M13" s="18">
        <f t="shared" si="2"/>
        <v>2200</v>
      </c>
      <c r="N13" s="29">
        <v>2200</v>
      </c>
      <c r="O13" s="29"/>
      <c r="P13" s="5" t="s">
        <v>139</v>
      </c>
    </row>
    <row r="14" spans="1:16" ht="20.100000000000001" customHeight="1">
      <c r="A14" s="20">
        <v>4</v>
      </c>
      <c r="B14" s="17" t="s">
        <v>51</v>
      </c>
      <c r="C14" s="31">
        <f t="shared" si="0"/>
        <v>1290</v>
      </c>
      <c r="D14" s="31">
        <f t="shared" si="1"/>
        <v>1290</v>
      </c>
      <c r="E14" s="29"/>
      <c r="F14" s="29"/>
      <c r="G14" s="29">
        <v>590</v>
      </c>
      <c r="H14" s="29"/>
      <c r="I14" s="29"/>
      <c r="J14" s="29"/>
      <c r="K14" s="29"/>
      <c r="L14" s="68">
        <v>8</v>
      </c>
      <c r="M14" s="18">
        <f t="shared" si="2"/>
        <v>700</v>
      </c>
      <c r="N14" s="29">
        <v>700</v>
      </c>
      <c r="O14" s="29"/>
      <c r="P14" s="4" t="s">
        <v>138</v>
      </c>
    </row>
    <row r="15" spans="1:16" ht="20.100000000000001" customHeight="1">
      <c r="A15" s="20">
        <v>5</v>
      </c>
      <c r="B15" s="17" t="s">
        <v>59</v>
      </c>
      <c r="C15" s="31">
        <f t="shared" si="0"/>
        <v>1800</v>
      </c>
      <c r="D15" s="31">
        <f t="shared" si="1"/>
        <v>1800</v>
      </c>
      <c r="E15" s="29"/>
      <c r="F15" s="29"/>
      <c r="G15" s="29">
        <v>800</v>
      </c>
      <c r="H15" s="29"/>
      <c r="I15" s="29"/>
      <c r="J15" s="29"/>
      <c r="K15" s="29"/>
      <c r="L15" s="68">
        <v>48</v>
      </c>
      <c r="M15" s="18">
        <f t="shared" si="2"/>
        <v>1000</v>
      </c>
      <c r="N15" s="29">
        <v>1000</v>
      </c>
      <c r="O15" s="29"/>
      <c r="P15" s="5" t="s">
        <v>140</v>
      </c>
    </row>
    <row r="16" spans="1:16" ht="20.100000000000001" customHeight="1">
      <c r="A16" s="20">
        <v>6</v>
      </c>
      <c r="B16" s="17" t="s">
        <v>52</v>
      </c>
      <c r="C16" s="31">
        <f t="shared" si="0"/>
        <v>4436</v>
      </c>
      <c r="D16" s="31">
        <f t="shared" si="1"/>
        <v>4436</v>
      </c>
      <c r="E16" s="29"/>
      <c r="F16" s="29"/>
      <c r="G16" s="29">
        <v>2436</v>
      </c>
      <c r="H16" s="29"/>
      <c r="I16" s="29"/>
      <c r="J16" s="29"/>
      <c r="K16" s="29"/>
      <c r="L16" s="68">
        <v>37</v>
      </c>
      <c r="M16" s="18">
        <f t="shared" si="2"/>
        <v>2000</v>
      </c>
      <c r="N16" s="29">
        <v>2000</v>
      </c>
      <c r="O16" s="29"/>
      <c r="P16" s="5" t="s">
        <v>141</v>
      </c>
    </row>
    <row r="17" spans="1:18" ht="20.100000000000001" customHeight="1">
      <c r="A17" s="20">
        <v>7</v>
      </c>
      <c r="B17" s="17" t="s">
        <v>60</v>
      </c>
      <c r="C17" s="31">
        <f t="shared" si="0"/>
        <v>1928</v>
      </c>
      <c r="D17" s="31">
        <f t="shared" si="1"/>
        <v>1928</v>
      </c>
      <c r="E17" s="29"/>
      <c r="F17" s="29"/>
      <c r="G17" s="29">
        <v>865</v>
      </c>
      <c r="H17" s="29"/>
      <c r="I17" s="29"/>
      <c r="J17" s="29"/>
      <c r="K17" s="29"/>
      <c r="L17" s="68">
        <v>22</v>
      </c>
      <c r="M17" s="18">
        <f t="shared" si="2"/>
        <v>1063</v>
      </c>
      <c r="N17" s="29">
        <v>1063</v>
      </c>
      <c r="O17" s="29"/>
      <c r="P17" s="5" t="s">
        <v>142</v>
      </c>
    </row>
    <row r="18" spans="1:18" ht="20.100000000000001" customHeight="1">
      <c r="A18" s="20">
        <v>8</v>
      </c>
      <c r="B18" s="17" t="s">
        <v>54</v>
      </c>
      <c r="C18" s="31">
        <f t="shared" si="0"/>
        <v>850</v>
      </c>
      <c r="D18" s="31">
        <f t="shared" si="1"/>
        <v>850</v>
      </c>
      <c r="E18" s="29"/>
      <c r="F18" s="29"/>
      <c r="G18" s="29">
        <v>450</v>
      </c>
      <c r="H18" s="29"/>
      <c r="I18" s="29"/>
      <c r="J18" s="29"/>
      <c r="K18" s="29"/>
      <c r="L18" s="68">
        <v>10</v>
      </c>
      <c r="M18" s="18">
        <f t="shared" si="2"/>
        <v>400</v>
      </c>
      <c r="N18" s="29">
        <v>400</v>
      </c>
      <c r="O18" s="29"/>
      <c r="P18" s="5" t="s">
        <v>140</v>
      </c>
    </row>
    <row r="19" spans="1:18" ht="20.100000000000001" customHeight="1">
      <c r="A19" s="20">
        <v>9</v>
      </c>
      <c r="B19" s="17" t="s">
        <v>61</v>
      </c>
      <c r="C19" s="31">
        <f t="shared" si="0"/>
        <v>1165</v>
      </c>
      <c r="D19" s="31">
        <f t="shared" si="1"/>
        <v>1165</v>
      </c>
      <c r="E19" s="29"/>
      <c r="F19" s="29"/>
      <c r="G19" s="29">
        <v>665</v>
      </c>
      <c r="H19" s="29"/>
      <c r="I19" s="29"/>
      <c r="J19" s="29"/>
      <c r="K19" s="29"/>
      <c r="L19" s="36">
        <v>6</v>
      </c>
      <c r="M19" s="18">
        <f t="shared" si="2"/>
        <v>500</v>
      </c>
      <c r="N19" s="29">
        <v>500</v>
      </c>
      <c r="O19" s="29"/>
      <c r="P19" s="5" t="s">
        <v>138</v>
      </c>
    </row>
    <row r="20" spans="1:18" ht="20.100000000000001" customHeight="1">
      <c r="A20" s="20">
        <v>10</v>
      </c>
      <c r="B20" s="17" t="s">
        <v>56</v>
      </c>
      <c r="C20" s="31">
        <f t="shared" si="0"/>
        <v>986</v>
      </c>
      <c r="D20" s="31">
        <f t="shared" si="1"/>
        <v>986</v>
      </c>
      <c r="E20" s="29"/>
      <c r="F20" s="29"/>
      <c r="G20" s="29">
        <v>486</v>
      </c>
      <c r="H20" s="29"/>
      <c r="I20" s="29"/>
      <c r="J20" s="29"/>
      <c r="K20" s="29"/>
      <c r="L20" s="36">
        <v>15</v>
      </c>
      <c r="M20" s="18">
        <f t="shared" si="2"/>
        <v>500</v>
      </c>
      <c r="N20" s="29">
        <v>500</v>
      </c>
      <c r="O20" s="29"/>
      <c r="P20" s="5" t="s">
        <v>140</v>
      </c>
    </row>
    <row r="21" spans="1:18" ht="20.100000000000001" customHeight="1">
      <c r="A21" s="20">
        <v>11</v>
      </c>
      <c r="B21" s="17" t="s">
        <v>62</v>
      </c>
      <c r="C21" s="31">
        <f t="shared" si="0"/>
        <v>3445</v>
      </c>
      <c r="D21" s="31">
        <f t="shared" si="1"/>
        <v>3445</v>
      </c>
      <c r="E21" s="40"/>
      <c r="F21" s="40"/>
      <c r="G21" s="40">
        <v>2745</v>
      </c>
      <c r="H21" s="40"/>
      <c r="I21" s="40"/>
      <c r="J21" s="40"/>
      <c r="K21" s="40"/>
      <c r="L21" s="69">
        <v>25</v>
      </c>
      <c r="M21" s="18">
        <f t="shared" si="2"/>
        <v>700</v>
      </c>
      <c r="N21" s="40">
        <v>700</v>
      </c>
      <c r="O21" s="21"/>
      <c r="P21" s="5" t="s">
        <v>143</v>
      </c>
    </row>
    <row r="22" spans="1:18" ht="20.100000000000001" customHeight="1">
      <c r="A22" s="20">
        <v>12</v>
      </c>
      <c r="B22" s="17" t="s">
        <v>63</v>
      </c>
      <c r="C22" s="31">
        <f t="shared" si="0"/>
        <v>750</v>
      </c>
      <c r="D22" s="31">
        <f t="shared" si="1"/>
        <v>750</v>
      </c>
      <c r="E22" s="40"/>
      <c r="F22" s="40"/>
      <c r="G22" s="40">
        <v>350</v>
      </c>
      <c r="H22" s="40"/>
      <c r="I22" s="40"/>
      <c r="J22" s="40"/>
      <c r="K22" s="40"/>
      <c r="L22" s="69">
        <v>5</v>
      </c>
      <c r="M22" s="18">
        <f t="shared" si="2"/>
        <v>400</v>
      </c>
      <c r="N22" s="40">
        <v>400</v>
      </c>
      <c r="O22" s="21"/>
      <c r="P22" s="5" t="s">
        <v>141</v>
      </c>
    </row>
    <row r="23" spans="1:18" ht="20.100000000000001" customHeight="1">
      <c r="A23" s="20">
        <v>13</v>
      </c>
      <c r="B23" s="17" t="s">
        <v>57</v>
      </c>
      <c r="C23" s="31">
        <f t="shared" si="0"/>
        <v>677</v>
      </c>
      <c r="D23" s="31">
        <f t="shared" si="1"/>
        <v>677</v>
      </c>
      <c r="E23" s="40"/>
      <c r="F23" s="40"/>
      <c r="G23" s="40"/>
      <c r="H23" s="40"/>
      <c r="I23" s="40"/>
      <c r="J23" s="40"/>
      <c r="K23" s="40"/>
      <c r="L23" s="68">
        <v>32</v>
      </c>
      <c r="M23" s="18">
        <f t="shared" si="2"/>
        <v>677</v>
      </c>
      <c r="N23" s="40">
        <v>677</v>
      </c>
      <c r="O23" s="21"/>
      <c r="P23" s="5" t="s">
        <v>140</v>
      </c>
    </row>
    <row r="24" spans="1:18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</row>
    <row r="25" spans="1:18">
      <c r="A25" s="15"/>
      <c r="B25" s="41" t="s">
        <v>41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/>
      <c r="R25"/>
    </row>
  </sheetData>
  <mergeCells count="19">
    <mergeCell ref="G7:H7"/>
    <mergeCell ref="L7:L8"/>
    <mergeCell ref="N7:O7"/>
    <mergeCell ref="A10:B10"/>
    <mergeCell ref="A3:P3"/>
    <mergeCell ref="P5:P8"/>
    <mergeCell ref="A5:A8"/>
    <mergeCell ref="B5:B8"/>
    <mergeCell ref="I6:K6"/>
    <mergeCell ref="I7:I8"/>
    <mergeCell ref="J7:K7"/>
    <mergeCell ref="F6:H6"/>
    <mergeCell ref="F7:F8"/>
    <mergeCell ref="C7:C8"/>
    <mergeCell ref="D7:E7"/>
    <mergeCell ref="C5:E6"/>
    <mergeCell ref="M7:M8"/>
    <mergeCell ref="L6:O6"/>
    <mergeCell ref="F5:O5"/>
  </mergeCells>
  <printOptions horizontalCentered="1"/>
  <pageMargins left="0.24" right="0.15748031496062992" top="0.27559055118110237" bottom="0.35433070866141736" header="0.19685039370078741" footer="0.31496062992125984"/>
  <pageSetup paperSize="9" scale="80" orientation="landscape" verticalDpi="0" r:id="rId1"/>
  <colBreaks count="1" manualBreakCount="1">
    <brk id="16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W23"/>
  <sheetViews>
    <sheetView view="pageBreakPreview" topLeftCell="A4" zoomScaleNormal="100" zoomScaleSheetLayoutView="100" workbookViewId="0">
      <selection activeCell="A10" sqref="A10"/>
    </sheetView>
  </sheetViews>
  <sheetFormatPr defaultRowHeight="15.75"/>
  <cols>
    <col min="1" max="1" width="5.140625" style="6" customWidth="1"/>
    <col min="2" max="2" width="25.7109375" style="6" customWidth="1"/>
    <col min="3" max="5" width="8.5703125" style="6" customWidth="1"/>
    <col min="6" max="23" width="7.85546875" style="6" customWidth="1"/>
    <col min="24" max="16384" width="9.140625" style="6"/>
  </cols>
  <sheetData>
    <row r="1" spans="1:23" ht="49.5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23" ht="40.5" customHeight="1">
      <c r="A3" s="94" t="s">
        <v>77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</row>
    <row r="4" spans="1:2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</row>
    <row r="5" spans="1:23" ht="20.25" customHeight="1">
      <c r="A5" s="82" t="s">
        <v>0</v>
      </c>
      <c r="B5" s="82" t="s">
        <v>45</v>
      </c>
      <c r="C5" s="76" t="s">
        <v>137</v>
      </c>
      <c r="D5" s="76"/>
      <c r="E5" s="76"/>
      <c r="F5" s="76" t="s">
        <v>30</v>
      </c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</row>
    <row r="6" spans="1:23" ht="33" customHeight="1">
      <c r="A6" s="100"/>
      <c r="B6" s="100"/>
      <c r="C6" s="76"/>
      <c r="D6" s="76"/>
      <c r="E6" s="76"/>
      <c r="F6" s="76" t="s">
        <v>16</v>
      </c>
      <c r="G6" s="76"/>
      <c r="H6" s="76"/>
      <c r="I6" s="76" t="s">
        <v>15</v>
      </c>
      <c r="J6" s="76"/>
      <c r="K6" s="76"/>
      <c r="L6" s="76" t="s">
        <v>17</v>
      </c>
      <c r="M6" s="76"/>
      <c r="N6" s="76"/>
      <c r="O6" s="76" t="s">
        <v>18</v>
      </c>
      <c r="P6" s="76"/>
      <c r="Q6" s="76"/>
      <c r="R6" s="76" t="s">
        <v>14</v>
      </c>
      <c r="S6" s="76"/>
      <c r="T6" s="76"/>
      <c r="U6" s="76" t="s">
        <v>28</v>
      </c>
      <c r="V6" s="76"/>
      <c r="W6" s="76"/>
    </row>
    <row r="7" spans="1:23" ht="18.75" customHeight="1">
      <c r="A7" s="100"/>
      <c r="B7" s="100"/>
      <c r="C7" s="76" t="s">
        <v>21</v>
      </c>
      <c r="D7" s="76" t="s">
        <v>23</v>
      </c>
      <c r="E7" s="76"/>
      <c r="F7" s="76" t="s">
        <v>21</v>
      </c>
      <c r="G7" s="76" t="s">
        <v>23</v>
      </c>
      <c r="H7" s="76"/>
      <c r="I7" s="76" t="s">
        <v>21</v>
      </c>
      <c r="J7" s="76" t="s">
        <v>23</v>
      </c>
      <c r="K7" s="76"/>
      <c r="L7" s="76" t="s">
        <v>21</v>
      </c>
      <c r="M7" s="76" t="s">
        <v>23</v>
      </c>
      <c r="N7" s="76"/>
      <c r="O7" s="76" t="s">
        <v>21</v>
      </c>
      <c r="P7" s="76" t="s">
        <v>23</v>
      </c>
      <c r="Q7" s="76"/>
      <c r="R7" s="76" t="s">
        <v>21</v>
      </c>
      <c r="S7" s="76" t="s">
        <v>23</v>
      </c>
      <c r="T7" s="76"/>
      <c r="U7" s="76" t="s">
        <v>21</v>
      </c>
      <c r="V7" s="76" t="s">
        <v>23</v>
      </c>
      <c r="W7" s="76"/>
    </row>
    <row r="8" spans="1:23" s="7" customFormat="1" ht="35.25" customHeight="1">
      <c r="A8" s="95"/>
      <c r="B8" s="95"/>
      <c r="C8" s="76"/>
      <c r="D8" s="25" t="s">
        <v>22</v>
      </c>
      <c r="E8" s="25" t="s">
        <v>24</v>
      </c>
      <c r="F8" s="76"/>
      <c r="G8" s="25" t="s">
        <v>22</v>
      </c>
      <c r="H8" s="25" t="s">
        <v>24</v>
      </c>
      <c r="I8" s="76"/>
      <c r="J8" s="25" t="s">
        <v>22</v>
      </c>
      <c r="K8" s="25" t="s">
        <v>24</v>
      </c>
      <c r="L8" s="76"/>
      <c r="M8" s="25" t="s">
        <v>22</v>
      </c>
      <c r="N8" s="25" t="s">
        <v>24</v>
      </c>
      <c r="O8" s="76"/>
      <c r="P8" s="25" t="s">
        <v>22</v>
      </c>
      <c r="Q8" s="25" t="s">
        <v>24</v>
      </c>
      <c r="R8" s="76"/>
      <c r="S8" s="25" t="s">
        <v>22</v>
      </c>
      <c r="T8" s="25" t="s">
        <v>24</v>
      </c>
      <c r="U8" s="76"/>
      <c r="V8" s="25" t="s">
        <v>22</v>
      </c>
      <c r="W8" s="25" t="s">
        <v>24</v>
      </c>
    </row>
    <row r="9" spans="1:23" s="7" customFormat="1" ht="27" customHeight="1">
      <c r="A9" s="22"/>
      <c r="B9" s="22" t="s">
        <v>1</v>
      </c>
      <c r="C9" s="25">
        <f>+D9</f>
        <v>16040</v>
      </c>
      <c r="D9" s="25">
        <f>+G9+J9+M9+P9+S9</f>
        <v>16040</v>
      </c>
      <c r="E9" s="25"/>
      <c r="F9" s="22">
        <f>SUM(F10:F21)</f>
        <v>12870</v>
      </c>
      <c r="G9" s="22">
        <f t="shared" ref="G9:S9" si="0">SUM(G10:G21)</f>
        <v>12870</v>
      </c>
      <c r="H9" s="22"/>
      <c r="I9" s="22">
        <f t="shared" si="0"/>
        <v>1340</v>
      </c>
      <c r="J9" s="22">
        <f t="shared" si="0"/>
        <v>1340</v>
      </c>
      <c r="K9" s="22"/>
      <c r="L9" s="22">
        <f t="shared" si="0"/>
        <v>1330</v>
      </c>
      <c r="M9" s="22">
        <f t="shared" si="0"/>
        <v>1330</v>
      </c>
      <c r="N9" s="22"/>
      <c r="O9" s="22">
        <f t="shared" si="0"/>
        <v>490</v>
      </c>
      <c r="P9" s="22">
        <f t="shared" si="0"/>
        <v>490</v>
      </c>
      <c r="Q9" s="22"/>
      <c r="R9" s="22">
        <f t="shared" si="0"/>
        <v>10</v>
      </c>
      <c r="S9" s="22">
        <f t="shared" si="0"/>
        <v>10</v>
      </c>
      <c r="T9" s="22"/>
      <c r="U9" s="22"/>
      <c r="V9" s="22"/>
      <c r="W9" s="22"/>
    </row>
    <row r="10" spans="1:23" ht="27" customHeight="1">
      <c r="A10" s="20">
        <v>1</v>
      </c>
      <c r="B10" s="17" t="s">
        <v>49</v>
      </c>
      <c r="C10" s="31">
        <f t="shared" ref="C10:C21" si="1">+D10</f>
        <v>797</v>
      </c>
      <c r="D10" s="31">
        <f t="shared" ref="D10:D21" si="2">+G10+J10+M10+P10+S10</f>
        <v>797</v>
      </c>
      <c r="E10" s="64"/>
      <c r="F10" s="33">
        <v>540</v>
      </c>
      <c r="G10" s="33">
        <v>540</v>
      </c>
      <c r="H10" s="32"/>
      <c r="I10" s="32">
        <f>+J10</f>
        <v>180</v>
      </c>
      <c r="J10" s="32">
        <v>180</v>
      </c>
      <c r="K10" s="32"/>
      <c r="L10" s="32">
        <f>+M10</f>
        <v>67</v>
      </c>
      <c r="M10" s="32">
        <v>67</v>
      </c>
      <c r="N10" s="32"/>
      <c r="O10" s="32">
        <f>+P10</f>
        <v>10</v>
      </c>
      <c r="P10" s="32">
        <v>10</v>
      </c>
      <c r="Q10" s="32"/>
      <c r="R10" s="32"/>
      <c r="S10" s="32"/>
      <c r="T10" s="32"/>
      <c r="U10" s="32"/>
      <c r="V10" s="32"/>
      <c r="W10" s="32"/>
    </row>
    <row r="11" spans="1:23" ht="27" customHeight="1">
      <c r="A11" s="20">
        <v>2</v>
      </c>
      <c r="B11" s="17" t="s">
        <v>58</v>
      </c>
      <c r="C11" s="31">
        <f t="shared" si="1"/>
        <v>3576</v>
      </c>
      <c r="D11" s="31">
        <f t="shared" si="2"/>
        <v>3576</v>
      </c>
      <c r="E11" s="64"/>
      <c r="F11" s="33">
        <v>2975</v>
      </c>
      <c r="G11" s="33">
        <v>2975</v>
      </c>
      <c r="H11" s="32"/>
      <c r="I11" s="32">
        <f t="shared" ref="I11:I20" si="3">+J11</f>
        <v>120</v>
      </c>
      <c r="J11" s="33">
        <v>120</v>
      </c>
      <c r="K11" s="33"/>
      <c r="L11" s="32">
        <f t="shared" ref="L11:L21" si="4">+M11</f>
        <v>255</v>
      </c>
      <c r="M11" s="32">
        <v>255</v>
      </c>
      <c r="N11" s="32"/>
      <c r="O11" s="32">
        <f>+P11</f>
        <v>226</v>
      </c>
      <c r="P11" s="33">
        <v>226</v>
      </c>
      <c r="Q11" s="33"/>
      <c r="R11" s="32"/>
      <c r="S11" s="32"/>
      <c r="T11" s="32"/>
      <c r="U11" s="32"/>
      <c r="V11" s="32"/>
      <c r="W11" s="33"/>
    </row>
    <row r="12" spans="1:23" ht="27" customHeight="1">
      <c r="A12" s="20">
        <v>3</v>
      </c>
      <c r="B12" s="17" t="s">
        <v>50</v>
      </c>
      <c r="C12" s="31">
        <f t="shared" si="1"/>
        <v>2290</v>
      </c>
      <c r="D12" s="31">
        <f t="shared" si="2"/>
        <v>2290</v>
      </c>
      <c r="E12" s="64"/>
      <c r="F12" s="33">
        <v>2100</v>
      </c>
      <c r="G12" s="33">
        <v>2100</v>
      </c>
      <c r="H12" s="32"/>
      <c r="I12" s="32">
        <f t="shared" si="3"/>
        <v>60</v>
      </c>
      <c r="J12" s="33">
        <v>60</v>
      </c>
      <c r="K12" s="33"/>
      <c r="L12" s="32">
        <f t="shared" si="4"/>
        <v>120</v>
      </c>
      <c r="M12" s="32">
        <v>120</v>
      </c>
      <c r="N12" s="32"/>
      <c r="O12" s="33"/>
      <c r="P12" s="33"/>
      <c r="Q12" s="33"/>
      <c r="R12" s="32">
        <v>10</v>
      </c>
      <c r="S12" s="32">
        <v>10</v>
      </c>
      <c r="T12" s="32"/>
      <c r="U12" s="32"/>
      <c r="V12" s="32"/>
      <c r="W12" s="33"/>
    </row>
    <row r="13" spans="1:23" ht="27" customHeight="1">
      <c r="A13" s="20">
        <v>4</v>
      </c>
      <c r="B13" s="17" t="s">
        <v>51</v>
      </c>
      <c r="C13" s="31">
        <f t="shared" si="1"/>
        <v>590</v>
      </c>
      <c r="D13" s="31">
        <f t="shared" si="2"/>
        <v>590</v>
      </c>
      <c r="E13" s="64"/>
      <c r="F13" s="33">
        <v>410</v>
      </c>
      <c r="G13" s="33">
        <v>410</v>
      </c>
      <c r="H13" s="32"/>
      <c r="I13" s="32">
        <f t="shared" si="3"/>
        <v>160</v>
      </c>
      <c r="J13" s="33">
        <v>160</v>
      </c>
      <c r="K13" s="33"/>
      <c r="L13" s="32">
        <f t="shared" si="4"/>
        <v>20</v>
      </c>
      <c r="M13" s="32">
        <v>20</v>
      </c>
      <c r="N13" s="32"/>
      <c r="O13" s="33"/>
      <c r="P13" s="33"/>
      <c r="Q13" s="33"/>
      <c r="R13" s="32"/>
      <c r="S13" s="32"/>
      <c r="T13" s="32"/>
      <c r="U13" s="32"/>
      <c r="V13" s="32"/>
      <c r="W13" s="33"/>
    </row>
    <row r="14" spans="1:23" ht="27" customHeight="1">
      <c r="A14" s="20">
        <v>5</v>
      </c>
      <c r="B14" s="17" t="s">
        <v>59</v>
      </c>
      <c r="C14" s="31">
        <f t="shared" si="1"/>
        <v>800</v>
      </c>
      <c r="D14" s="31">
        <f t="shared" si="2"/>
        <v>800</v>
      </c>
      <c r="E14" s="64"/>
      <c r="F14" s="33">
        <v>720</v>
      </c>
      <c r="G14" s="33">
        <v>720</v>
      </c>
      <c r="H14" s="32"/>
      <c r="I14" s="32">
        <f t="shared" si="3"/>
        <v>50</v>
      </c>
      <c r="J14" s="33">
        <v>50</v>
      </c>
      <c r="K14" s="33"/>
      <c r="L14" s="32">
        <f t="shared" si="4"/>
        <v>30</v>
      </c>
      <c r="M14" s="32">
        <v>30</v>
      </c>
      <c r="N14" s="32"/>
      <c r="O14" s="33"/>
      <c r="P14" s="33"/>
      <c r="Q14" s="33"/>
      <c r="R14" s="32"/>
      <c r="S14" s="32"/>
      <c r="T14" s="32"/>
      <c r="U14" s="32"/>
      <c r="V14" s="32"/>
      <c r="W14" s="33"/>
    </row>
    <row r="15" spans="1:23" ht="27" customHeight="1">
      <c r="A15" s="20">
        <v>6</v>
      </c>
      <c r="B15" s="17" t="s">
        <v>52</v>
      </c>
      <c r="C15" s="31">
        <f t="shared" si="1"/>
        <v>2426</v>
      </c>
      <c r="D15" s="31">
        <f t="shared" si="2"/>
        <v>2426</v>
      </c>
      <c r="E15" s="64"/>
      <c r="F15" s="33">
        <v>1635</v>
      </c>
      <c r="G15" s="33">
        <v>1635</v>
      </c>
      <c r="H15" s="32"/>
      <c r="I15" s="32">
        <f t="shared" si="3"/>
        <v>160</v>
      </c>
      <c r="J15" s="33">
        <v>160</v>
      </c>
      <c r="K15" s="33"/>
      <c r="L15" s="32">
        <f t="shared" si="4"/>
        <v>487</v>
      </c>
      <c r="M15" s="32">
        <v>487</v>
      </c>
      <c r="N15" s="32"/>
      <c r="O15" s="32">
        <f t="shared" ref="O15:O16" si="5">+P15</f>
        <v>144</v>
      </c>
      <c r="P15" s="33">
        <v>144</v>
      </c>
      <c r="Q15" s="33"/>
      <c r="R15" s="32"/>
      <c r="S15" s="32"/>
      <c r="T15" s="32"/>
      <c r="U15" s="32"/>
      <c r="V15" s="32"/>
      <c r="W15" s="33"/>
    </row>
    <row r="16" spans="1:23" ht="27" customHeight="1">
      <c r="A16" s="20">
        <v>7</v>
      </c>
      <c r="B16" s="17" t="s">
        <v>60</v>
      </c>
      <c r="C16" s="31">
        <f t="shared" si="1"/>
        <v>865</v>
      </c>
      <c r="D16" s="31">
        <f t="shared" si="2"/>
        <v>865</v>
      </c>
      <c r="E16" s="64"/>
      <c r="F16" s="33">
        <v>685</v>
      </c>
      <c r="G16" s="33">
        <v>685</v>
      </c>
      <c r="H16" s="32"/>
      <c r="I16" s="32">
        <f t="shared" si="3"/>
        <v>55</v>
      </c>
      <c r="J16" s="33">
        <v>55</v>
      </c>
      <c r="K16" s="33"/>
      <c r="L16" s="32">
        <f t="shared" si="4"/>
        <v>15</v>
      </c>
      <c r="M16" s="32">
        <v>15</v>
      </c>
      <c r="N16" s="32"/>
      <c r="O16" s="32">
        <f t="shared" si="5"/>
        <v>110</v>
      </c>
      <c r="P16" s="33">
        <v>110</v>
      </c>
      <c r="Q16" s="33"/>
      <c r="R16" s="32"/>
      <c r="S16" s="32"/>
      <c r="T16" s="32"/>
      <c r="U16" s="32"/>
      <c r="V16" s="32"/>
      <c r="W16" s="33"/>
    </row>
    <row r="17" spans="1:23" ht="27" customHeight="1">
      <c r="A17" s="20">
        <v>8</v>
      </c>
      <c r="B17" s="17" t="s">
        <v>54</v>
      </c>
      <c r="C17" s="31">
        <f t="shared" si="1"/>
        <v>450</v>
      </c>
      <c r="D17" s="31">
        <f t="shared" si="2"/>
        <v>450</v>
      </c>
      <c r="E17" s="64"/>
      <c r="F17" s="33">
        <v>285</v>
      </c>
      <c r="G17" s="33">
        <v>285</v>
      </c>
      <c r="H17" s="32"/>
      <c r="I17" s="32">
        <f t="shared" si="3"/>
        <v>140</v>
      </c>
      <c r="J17" s="33">
        <v>140</v>
      </c>
      <c r="K17" s="33"/>
      <c r="L17" s="32">
        <f t="shared" si="4"/>
        <v>25</v>
      </c>
      <c r="M17" s="32">
        <v>25</v>
      </c>
      <c r="N17" s="32"/>
      <c r="O17" s="33"/>
      <c r="P17" s="33"/>
      <c r="Q17" s="33"/>
      <c r="R17" s="32"/>
      <c r="S17" s="32"/>
      <c r="T17" s="32"/>
      <c r="U17" s="32"/>
      <c r="V17" s="32"/>
      <c r="W17" s="33"/>
    </row>
    <row r="18" spans="1:23" ht="27" customHeight="1">
      <c r="A18" s="20">
        <v>9</v>
      </c>
      <c r="B18" s="17" t="s">
        <v>61</v>
      </c>
      <c r="C18" s="31">
        <f t="shared" si="1"/>
        <v>665</v>
      </c>
      <c r="D18" s="31">
        <f t="shared" si="2"/>
        <v>665</v>
      </c>
      <c r="E18" s="64"/>
      <c r="F18" s="33">
        <v>520</v>
      </c>
      <c r="G18" s="33">
        <v>520</v>
      </c>
      <c r="H18" s="32"/>
      <c r="I18" s="32">
        <f t="shared" si="3"/>
        <v>100</v>
      </c>
      <c r="J18" s="33">
        <v>100</v>
      </c>
      <c r="K18" s="33"/>
      <c r="L18" s="32">
        <f t="shared" si="4"/>
        <v>45</v>
      </c>
      <c r="M18" s="32">
        <v>45</v>
      </c>
      <c r="N18" s="32"/>
      <c r="O18" s="33"/>
      <c r="P18" s="33"/>
      <c r="Q18" s="33"/>
      <c r="R18" s="32"/>
      <c r="S18" s="32"/>
      <c r="T18" s="32"/>
      <c r="U18" s="32"/>
      <c r="V18" s="32"/>
      <c r="W18" s="33"/>
    </row>
    <row r="19" spans="1:23" ht="27" customHeight="1">
      <c r="A19" s="20">
        <v>10</v>
      </c>
      <c r="B19" s="17" t="s">
        <v>56</v>
      </c>
      <c r="C19" s="31">
        <f t="shared" si="1"/>
        <v>486</v>
      </c>
      <c r="D19" s="31">
        <f t="shared" si="2"/>
        <v>486</v>
      </c>
      <c r="E19" s="64"/>
      <c r="F19" s="33">
        <v>410</v>
      </c>
      <c r="G19" s="33">
        <v>410</v>
      </c>
      <c r="H19" s="32"/>
      <c r="I19" s="32">
        <f t="shared" si="3"/>
        <v>60</v>
      </c>
      <c r="J19" s="33">
        <v>60</v>
      </c>
      <c r="K19" s="33"/>
      <c r="L19" s="32">
        <f t="shared" si="4"/>
        <v>16</v>
      </c>
      <c r="M19" s="32">
        <v>16</v>
      </c>
      <c r="N19" s="32"/>
      <c r="O19" s="33"/>
      <c r="P19" s="33"/>
      <c r="Q19" s="33"/>
      <c r="R19" s="32"/>
      <c r="S19" s="32"/>
      <c r="T19" s="32"/>
      <c r="U19" s="32"/>
      <c r="V19" s="32"/>
      <c r="W19" s="33"/>
    </row>
    <row r="20" spans="1:23" ht="27" customHeight="1">
      <c r="A20" s="20">
        <v>11</v>
      </c>
      <c r="B20" s="17" t="s">
        <v>62</v>
      </c>
      <c r="C20" s="31">
        <f t="shared" si="1"/>
        <v>2745</v>
      </c>
      <c r="D20" s="31">
        <f t="shared" si="2"/>
        <v>2745</v>
      </c>
      <c r="E20" s="64"/>
      <c r="F20" s="33">
        <v>2270</v>
      </c>
      <c r="G20" s="33">
        <v>2270</v>
      </c>
      <c r="H20" s="32"/>
      <c r="I20" s="32">
        <f t="shared" si="3"/>
        <v>255</v>
      </c>
      <c r="J20" s="33">
        <v>255</v>
      </c>
      <c r="K20" s="33"/>
      <c r="L20" s="32">
        <f t="shared" si="4"/>
        <v>220</v>
      </c>
      <c r="M20" s="32">
        <v>220</v>
      </c>
      <c r="N20" s="32"/>
      <c r="O20" s="33"/>
      <c r="P20" s="33"/>
      <c r="Q20" s="33"/>
      <c r="R20" s="32"/>
      <c r="S20" s="32"/>
      <c r="T20" s="32"/>
      <c r="U20" s="32"/>
      <c r="V20" s="32"/>
      <c r="W20" s="33"/>
    </row>
    <row r="21" spans="1:23" ht="27" customHeight="1">
      <c r="A21" s="20">
        <v>12</v>
      </c>
      <c r="B21" s="17" t="s">
        <v>63</v>
      </c>
      <c r="C21" s="31">
        <f t="shared" si="1"/>
        <v>350</v>
      </c>
      <c r="D21" s="31">
        <f t="shared" si="2"/>
        <v>350</v>
      </c>
      <c r="E21" s="64"/>
      <c r="F21" s="33">
        <v>320</v>
      </c>
      <c r="G21" s="33">
        <v>320</v>
      </c>
      <c r="H21" s="32"/>
      <c r="I21" s="32"/>
      <c r="J21" s="33"/>
      <c r="K21" s="33"/>
      <c r="L21" s="32">
        <f t="shared" si="4"/>
        <v>30</v>
      </c>
      <c r="M21" s="32">
        <v>30</v>
      </c>
      <c r="N21" s="32"/>
      <c r="O21" s="33"/>
      <c r="P21" s="33"/>
      <c r="Q21" s="33"/>
      <c r="R21" s="32"/>
      <c r="S21" s="32"/>
      <c r="T21" s="32"/>
      <c r="U21" s="32"/>
      <c r="V21" s="32"/>
      <c r="W21" s="33"/>
    </row>
    <row r="22" spans="1:23" ht="27" customHeight="1">
      <c r="A22" s="20">
        <v>13</v>
      </c>
      <c r="B22" s="17" t="s">
        <v>57</v>
      </c>
      <c r="C22" s="31"/>
      <c r="D22" s="31"/>
      <c r="E22" s="32"/>
      <c r="F22" s="65"/>
      <c r="G22" s="32"/>
      <c r="H22" s="32"/>
      <c r="I22" s="33"/>
      <c r="J22" s="33"/>
      <c r="K22" s="33"/>
      <c r="L22" s="32"/>
      <c r="M22" s="32"/>
      <c r="N22" s="32"/>
      <c r="O22" s="33"/>
      <c r="P22" s="33"/>
      <c r="Q22" s="33"/>
      <c r="R22" s="32"/>
      <c r="S22" s="32"/>
      <c r="T22" s="32"/>
      <c r="U22" s="32"/>
      <c r="V22" s="32"/>
      <c r="W22" s="33"/>
    </row>
    <row r="23" spans="1:23" ht="24" customHeight="1">
      <c r="A23" s="45"/>
      <c r="B23" s="46" t="s">
        <v>41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</row>
  </sheetData>
  <mergeCells count="25">
    <mergeCell ref="S7:T7"/>
    <mergeCell ref="U7:U8"/>
    <mergeCell ref="V7:W7"/>
    <mergeCell ref="J7:K7"/>
    <mergeCell ref="L7:L8"/>
    <mergeCell ref="M7:N7"/>
    <mergeCell ref="O7:O8"/>
    <mergeCell ref="P7:Q7"/>
    <mergeCell ref="R7:R8"/>
    <mergeCell ref="A3:W3"/>
    <mergeCell ref="A5:A8"/>
    <mergeCell ref="B5:B8"/>
    <mergeCell ref="C5:E6"/>
    <mergeCell ref="F5:W5"/>
    <mergeCell ref="F6:H6"/>
    <mergeCell ref="O6:Q6"/>
    <mergeCell ref="R6:T6"/>
    <mergeCell ref="U6:W6"/>
    <mergeCell ref="C7:C8"/>
    <mergeCell ref="D7:E7"/>
    <mergeCell ref="F7:F8"/>
    <mergeCell ref="G7:H7"/>
    <mergeCell ref="I7:I8"/>
    <mergeCell ref="I6:K6"/>
    <mergeCell ref="L6:N6"/>
  </mergeCells>
  <printOptions horizontalCentered="1"/>
  <pageMargins left="0.24" right="0.15748031496062992" top="0.27559055118110237" bottom="0.35433070866141736" header="0.19685039370078741" footer="0.31496062992125984"/>
  <pageSetup paperSize="9" scale="7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7</vt:i4>
      </vt:variant>
    </vt:vector>
  </HeadingPairs>
  <TitlesOfParts>
    <vt:vector size="17" baseType="lpstr">
      <vt:lpstr>2-СВОД</vt:lpstr>
      <vt:lpstr>3-уй-жой</vt:lpstr>
      <vt:lpstr>4-иссиклик</vt:lpstr>
      <vt:lpstr>5-сув</vt:lpstr>
      <vt:lpstr>6-электр</vt:lpstr>
      <vt:lpstr>10-газ</vt:lpstr>
      <vt:lpstr>11-газ суюл.</vt:lpstr>
      <vt:lpstr>12-ижт.</vt:lpstr>
      <vt:lpstr>13-кумир</vt:lpstr>
      <vt:lpstr>14-кумир ижт.</vt:lpstr>
      <vt:lpstr>'10-газ'!Область_печати</vt:lpstr>
      <vt:lpstr>'11-газ суюл.'!Область_печати</vt:lpstr>
      <vt:lpstr>'13-кумир'!Область_печати</vt:lpstr>
      <vt:lpstr>'2-СВОД'!Область_печати</vt:lpstr>
      <vt:lpstr>'3-уй-жой'!Область_печати</vt:lpstr>
      <vt:lpstr>'4-иссиклик'!Область_печати</vt:lpstr>
      <vt:lpstr>'6-электр'!Область_печати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2021-07-13T20:23:43Z</dcterms:modified>
</cp:coreProperties>
</file>